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прилож.1,3" sheetId="1" r:id="rId1"/>
    <sheet name="приложен.2,4" sheetId="2" r:id="rId2"/>
  </sheets>
  <definedNames/>
  <calcPr fullCalcOnLoad="1"/>
</workbook>
</file>

<file path=xl/sharedStrings.xml><?xml version="1.0" encoding="utf-8"?>
<sst xmlns="http://schemas.openxmlformats.org/spreadsheetml/2006/main" count="700" uniqueCount="275">
  <si>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</si>
  <si>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</si>
  <si>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</si>
  <si>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</si>
  <si>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</si>
  <si>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</si>
  <si>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</si>
  <si>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</si>
  <si>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</si>
  <si>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</si>
  <si>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</si>
  <si>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</si>
  <si>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</si>
  <si>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</si>
  <si>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</si>
  <si>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</si>
  <si>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</si>
  <si>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</si>
  <si>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</si>
  <si>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</si>
  <si>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</si>
  <si>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</si>
  <si>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</si>
  <si>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</si>
  <si>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</si>
  <si>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</si>
  <si>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</si>
  <si>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</si>
  <si>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</si>
  <si>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</si>
  <si>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</si>
  <si>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</si>
  <si>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</si>
  <si>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</si>
  <si>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</si>
  <si>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</si>
  <si>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</si>
  <si>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</si>
  <si>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</si>
  <si>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</si>
  <si>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</si>
  <si>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</si>
  <si>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</si>
  <si>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</si>
  <si>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</si>
  <si>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</si>
  <si>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</si>
  <si>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</si>
  <si>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</si>
  <si>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</si>
  <si>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</si>
  <si>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</si>
  <si>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</si>
  <si>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</si>
  <si>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</si>
  <si>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</si>
  <si>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</si>
  <si>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</si>
  <si>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</si>
  <si>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</si>
  <si>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</si>
  <si>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</si>
  <si>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</si>
  <si>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</si>
  <si>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</si>
  <si>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</si>
  <si>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</si>
  <si>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</si>
  <si>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</si>
  <si>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</si>
  <si>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</si>
  <si>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</si>
  <si>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</si>
  <si>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</si>
  <si>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</si>
  <si>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</si>
  <si>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</si>
  <si>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</si>
  <si>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</si>
  <si>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</si>
  <si>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</si>
  <si>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</si>
  <si>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</si>
  <si>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</si>
  <si>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</si>
  <si>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</si>
  <si>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</si>
  <si>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</si>
  <si>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</si>
  <si>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</si>
  <si>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</si>
  <si>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</si>
  <si>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</si>
  <si>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</si>
  <si>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</si>
  <si>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</si>
  <si>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</si>
  <si>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</si>
  <si>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</si>
  <si>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</si>
  <si>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</si>
  <si>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</si>
  <si>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</si>
  <si>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</si>
  <si>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</si>
  <si>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</si>
  <si>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</si>
  <si>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</si>
  <si>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</si>
  <si>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</si>
  <si>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</si>
  <si>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</si>
  <si>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</si>
  <si>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</si>
  <si>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</si>
  <si>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</si>
  <si>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</si>
  <si>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</si>
  <si>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</si>
  <si>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</si>
  <si>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</si>
  <si>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</si>
  <si>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</si>
  <si>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</si>
  <si>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</si>
  <si>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</si>
  <si>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</si>
  <si>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</si>
  <si>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</si>
  <si>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</si>
  <si>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</si>
  <si>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</si>
  <si>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</si>
  <si>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</si>
  <si>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</si>
  <si>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</si>
  <si>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</si>
  <si>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</si>
  <si>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</si>
  <si>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</si>
  <si>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</si>
  <si>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</si>
  <si>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</si>
  <si>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</si>
  <si>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</si>
  <si>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</si>
  <si>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</si>
  <si>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</si>
  <si>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</si>
  <si>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</si>
  <si>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</si>
  <si>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</si>
  <si>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</si>
  <si>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</si>
  <si>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</si>
  <si>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</si>
  <si>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</si>
  <si>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</si>
  <si>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</si>
  <si>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</si>
  <si>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Платы населения (работы, выполняемые ТСЖ)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</si>
  <si>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</si>
  <si>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</si>
  <si>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</si>
  <si>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</si>
  <si>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</si>
  <si>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</si>
  <si>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</si>
  <si>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</si>
  <si>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</si>
  <si>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</si>
  <si>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</si>
  <si>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</si>
  <si>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</si>
  <si>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</si>
  <si>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</si>
  <si>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</si>
  <si>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</si>
  <si>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</si>
  <si>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</si>
  <si>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</si>
  <si>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</si>
  <si>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</si>
  <si>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</si>
  <si>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</si>
  <si>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</si>
  <si>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</si>
  <si>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</si>
  <si>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</si>
  <si>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</si>
  <si>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</si>
  <si>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</si>
  <si>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</si>
  <si>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</si>
  <si>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</si>
  <si>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</si>
  <si>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</si>
  <si>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</si>
  <si>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</si>
  <si>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</si>
  <si>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</si>
  <si>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</si>
  <si>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</si>
  <si>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</si>
  <si>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</si>
  <si>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</si>
  <si>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</si>
  <si>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</si>
  <si>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</si>
  <si>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</si>
  <si>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</si>
  <si>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</si>
  <si>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</si>
  <si>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</si>
  <si>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</si>
  <si>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</si>
  <si>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</si>
  <si>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</si>
  <si>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</si>
  <si>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</si>
  <si>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</si>
  <si>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</si>
  <si>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</si>
  <si>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</si>
  <si>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</si>
  <si>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</si>
  <si>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</si>
  <si>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</si>
  <si>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</si>
  <si>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</si>
  <si>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</si>
  <si>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</si>
  <si>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</si>
  <si>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>"Согласовано"</t>
  </si>
  <si>
    <t>"Утверждаю"</t>
  </si>
  <si>
    <t>ГУЖА ________________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</si>
  <si>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</si>
  <si>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</si>
  <si>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</si>
  <si>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</si>
  <si>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</si>
  <si>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Сводная адресная программа плана (отчёта) текущего ремонта на 2011 год по ________________________</t>
  </si>
  <si>
    <t>"____"__________________ 2011 год</t>
  </si>
  <si>
    <t>"____"_____________ 2011 год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</si>
  <si>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</si>
  <si>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</si>
  <si>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</si>
  <si>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</si>
  <si>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</si>
  <si>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</si>
  <si>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</si>
  <si>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</si>
  <si>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</si>
  <si>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</si>
  <si>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</si>
  <si>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</si>
  <si>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</si>
  <si>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</si>
  <si>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</si>
  <si>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</si>
  <si>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</si>
  <si>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</si>
  <si>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</si>
  <si>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</si>
  <si>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</si>
  <si>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</si>
  <si>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</si>
  <si>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</si>
  <si>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 xml:space="preserve"> прилифтовых площадок после кап. Реонта</t>
  </si>
  <si>
    <t>лифтов</t>
  </si>
  <si>
    <t>"____"__________________ 2013 год</t>
  </si>
  <si>
    <t>"____"_____________ 2013 год</t>
  </si>
  <si>
    <t>План работ на 2013 год по содержанию и ремонту общего имущества дома по адресу Московский пр., д.207А</t>
  </si>
  <si>
    <t>ООО "Ремэкспосервис-5" Ласовский В.А.</t>
  </si>
  <si>
    <t>Директор ООО "Ремэкспосервис-5" Ласовский В.А.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</si>
</sst>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24" borderId="43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1" fillId="24" borderId="43" xfId="0" applyFont="1" applyFill="1" applyBorder="1" applyAlignment="1">
      <alignment/>
    </xf>
    <xf numFmtId="0" fontId="1" fillId="24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24" borderId="48" xfId="0" applyNumberFormat="1" applyFont="1" applyFill="1" applyBorder="1" applyAlignment="1">
      <alignment/>
    </xf>
    <xf numFmtId="0" fontId="2" fillId="24" borderId="48" xfId="0" applyFont="1" applyFill="1" applyBorder="1" applyAlignment="1">
      <alignment/>
    </xf>
    <xf numFmtId="0" fontId="1" fillId="24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5" borderId="35" xfId="0" applyNumberFormat="1" applyFont="1" applyFill="1" applyBorder="1" applyAlignment="1">
      <alignment/>
    </xf>
    <xf numFmtId="49" fontId="1" fillId="25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24" borderId="48" xfId="0" applyFont="1" applyFill="1" applyBorder="1" applyAlignment="1">
      <alignment vertical="center"/>
    </xf>
    <xf numFmtId="0" fontId="2" fillId="24" borderId="48" xfId="0" applyFont="1" applyFill="1" applyBorder="1" applyAlignment="1">
      <alignment wrapText="1"/>
    </xf>
    <xf numFmtId="0" fontId="1" fillId="24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24" borderId="48" xfId="0" applyFont="1" applyFill="1" applyBorder="1" applyAlignment="1">
      <alignment horizontal="left"/>
    </xf>
    <xf numFmtId="0" fontId="2" fillId="24" borderId="48" xfId="0" applyFont="1" applyFill="1" applyBorder="1" applyAlignment="1">
      <alignment/>
    </xf>
    <xf numFmtId="2" fontId="2" fillId="24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5" borderId="23" xfId="0" applyNumberFormat="1" applyFont="1" applyFill="1" applyBorder="1" applyAlignment="1">
      <alignment/>
    </xf>
    <xf numFmtId="49" fontId="1" fillId="25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24" borderId="41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3" fillId="10" borderId="24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0" borderId="48" xfId="0" applyNumberFormat="1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0" borderId="35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2" fontId="10" fillId="25" borderId="24" xfId="0" applyNumberFormat="1" applyFont="1" applyFill="1" applyBorder="1" applyAlignment="1">
      <alignment horizontal="center"/>
    </xf>
    <xf numFmtId="0" fontId="5" fillId="25" borderId="3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10" fillId="25" borderId="33" xfId="0" applyFont="1" applyFill="1" applyBorder="1" applyAlignment="1">
      <alignment horizontal="center"/>
    </xf>
    <xf numFmtId="0" fontId="10" fillId="25" borderId="24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164" fontId="9" fillId="10" borderId="12" xfId="0" applyNumberFormat="1" applyFont="1" applyFill="1" applyBorder="1" applyAlignment="1">
      <alignment horizontal="center"/>
    </xf>
    <xf numFmtId="0" fontId="9" fillId="10" borderId="49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/>
    </xf>
    <xf numFmtId="0" fontId="9" fillId="10" borderId="47" xfId="0" applyFont="1" applyFill="1" applyBorder="1" applyAlignment="1">
      <alignment horizontal="center"/>
    </xf>
    <xf numFmtId="0" fontId="9" fillId="10" borderId="48" xfId="0" applyFont="1" applyFill="1" applyBorder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169" fontId="9" fillId="10" borderId="42" xfId="0" applyNumberFormat="1" applyFont="1" applyFill="1" applyBorder="1" applyAlignment="1">
      <alignment horizontal="center"/>
    </xf>
    <xf numFmtId="169" fontId="9" fillId="10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5" borderId="24" xfId="0" applyNumberFormat="1" applyFont="1" applyFill="1" applyBorder="1" applyAlignment="1">
      <alignment horizontal="center"/>
    </xf>
    <xf numFmtId="164" fontId="10" fillId="25" borderId="33" xfId="0" applyNumberFormat="1" applyFont="1" applyFill="1" applyBorder="1" applyAlignment="1">
      <alignment horizontal="center"/>
    </xf>
    <xf numFmtId="167" fontId="10" fillId="25" borderId="33" xfId="0" applyNumberFormat="1" applyFont="1" applyFill="1" applyBorder="1" applyAlignment="1">
      <alignment horizontal="center"/>
    </xf>
    <xf numFmtId="0" fontId="9" fillId="10" borderId="12" xfId="0" applyFont="1" applyFill="1" applyBorder="1" applyAlignment="1">
      <alignment/>
    </xf>
    <xf numFmtId="0" fontId="9" fillId="10" borderId="42" xfId="0" applyFont="1" applyFill="1" applyBorder="1" applyAlignment="1">
      <alignment/>
    </xf>
    <xf numFmtId="0" fontId="9" fillId="10" borderId="48" xfId="0" applyFont="1" applyFill="1" applyBorder="1" applyAlignment="1">
      <alignment/>
    </xf>
    <xf numFmtId="2" fontId="2" fillId="24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4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0" borderId="34" xfId="0" applyNumberFormat="1" applyFont="1" applyFill="1" applyBorder="1" applyAlignment="1">
      <alignment/>
    </xf>
    <xf numFmtId="49" fontId="2" fillId="10" borderId="23" xfId="0" applyNumberFormat="1" applyFont="1" applyFill="1" applyBorder="1" applyAlignment="1">
      <alignment/>
    </xf>
    <xf numFmtId="49" fontId="2" fillId="10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0" borderId="34" xfId="0" applyFont="1" applyFill="1" applyBorder="1" applyAlignment="1">
      <alignment/>
    </xf>
    <xf numFmtId="0" fontId="9" fillId="10" borderId="23" xfId="0" applyFont="1" applyFill="1" applyBorder="1" applyAlignment="1">
      <alignment/>
    </xf>
    <xf numFmtId="0" fontId="9" fillId="10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5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6" borderId="28" xfId="0" applyNumberFormat="1" applyFont="1" applyFill="1" applyBorder="1" applyAlignment="1">
      <alignment horizontal="center"/>
    </xf>
    <xf numFmtId="2" fontId="2" fillId="24" borderId="18" xfId="0" applyNumberFormat="1" applyFont="1" applyFill="1" applyBorder="1" applyAlignment="1">
      <alignment horizontal="center" vertical="center" wrapText="1"/>
    </xf>
    <xf numFmtId="2" fontId="2" fillId="24" borderId="43" xfId="0" applyNumberFormat="1" applyFont="1" applyFill="1" applyBorder="1" applyAlignment="1">
      <alignment horizontal="center"/>
    </xf>
    <xf numFmtId="2" fontId="2" fillId="26" borderId="24" xfId="0" applyNumberFormat="1" applyFont="1" applyFill="1" applyBorder="1" applyAlignment="1">
      <alignment horizontal="center"/>
    </xf>
    <xf numFmtId="2" fontId="2" fillId="26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24" borderId="39" xfId="0" applyNumberFormat="1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24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24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24" borderId="42" xfId="0" applyNumberFormat="1" applyFont="1" applyFill="1" applyBorder="1" applyAlignment="1">
      <alignment horizontal="center"/>
    </xf>
    <xf numFmtId="2" fontId="2" fillId="24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5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5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6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5" borderId="35" xfId="0" applyNumberFormat="1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5" fillId="25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6" borderId="21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2" fontId="9" fillId="10" borderId="42" xfId="0" applyNumberFormat="1" applyFont="1" applyFill="1" applyBorder="1" applyAlignment="1">
      <alignment horizontal="center"/>
    </xf>
    <xf numFmtId="166" fontId="3" fillId="25" borderId="22" xfId="0" applyNumberFormat="1" applyFont="1" applyFill="1" applyBorder="1" applyAlignment="1">
      <alignment horizontal="center"/>
    </xf>
    <xf numFmtId="173" fontId="3" fillId="25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6" borderId="35" xfId="0" applyNumberFormat="1" applyFont="1" applyFill="1" applyBorder="1" applyAlignment="1">
      <alignment horizontal="center"/>
    </xf>
    <xf numFmtId="2" fontId="2" fillId="24" borderId="33" xfId="0" applyNumberFormat="1" applyFont="1" applyFill="1" applyBorder="1" applyAlignment="1">
      <alignment horizontal="center"/>
    </xf>
    <xf numFmtId="2" fontId="2" fillId="26" borderId="39" xfId="0" applyNumberFormat="1" applyFont="1" applyFill="1" applyBorder="1" applyAlignment="1">
      <alignment horizontal="center"/>
    </xf>
    <xf numFmtId="2" fontId="2" fillId="24" borderId="48" xfId="0" applyNumberFormat="1" applyFont="1" applyFill="1" applyBorder="1" applyAlignment="1">
      <alignment horizontal="center" vertical="center"/>
    </xf>
    <xf numFmtId="2" fontId="2" fillId="26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24" borderId="24" xfId="0" applyNumberFormat="1" applyFont="1" applyFill="1" applyBorder="1" applyAlignment="1">
      <alignment horizontal="center"/>
    </xf>
    <xf numFmtId="1" fontId="2" fillId="26" borderId="24" xfId="0" applyNumberFormat="1" applyFont="1" applyFill="1" applyBorder="1" applyAlignment="1">
      <alignment horizontal="center"/>
    </xf>
    <xf numFmtId="1" fontId="2" fillId="26" borderId="21" xfId="0" applyNumberFormat="1" applyFont="1" applyFill="1" applyBorder="1" applyAlignment="1">
      <alignment horizontal="center"/>
    </xf>
    <xf numFmtId="1" fontId="2" fillId="26" borderId="35" xfId="0" applyNumberFormat="1" applyFont="1" applyFill="1" applyBorder="1" applyAlignment="1">
      <alignment horizontal="center"/>
    </xf>
    <xf numFmtId="1" fontId="2" fillId="24" borderId="21" xfId="0" applyNumberFormat="1" applyFont="1" applyFill="1" applyBorder="1" applyAlignment="1">
      <alignment horizontal="center"/>
    </xf>
    <xf numFmtId="165" fontId="2" fillId="24" borderId="35" xfId="0" applyNumberFormat="1" applyFont="1" applyFill="1" applyBorder="1" applyAlignment="1">
      <alignment horizontal="center"/>
    </xf>
    <xf numFmtId="1" fontId="2" fillId="26" borderId="39" xfId="0" applyNumberFormat="1" applyFont="1" applyFill="1" applyBorder="1" applyAlignment="1">
      <alignment horizontal="center"/>
    </xf>
    <xf numFmtId="1" fontId="2" fillId="24" borderId="35" xfId="0" applyNumberFormat="1" applyFont="1" applyFill="1" applyBorder="1" applyAlignment="1">
      <alignment horizontal="center"/>
    </xf>
    <xf numFmtId="1" fontId="2" fillId="24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24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24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2" fontId="2" fillId="24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5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1" fillId="24" borderId="31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9" fontId="1" fillId="24" borderId="41" xfId="0" applyNumberFormat="1" applyFont="1" applyFill="1" applyBorder="1" applyAlignment="1">
      <alignment/>
    </xf>
    <xf numFmtId="49" fontId="1" fillId="24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6" borderId="35" xfId="0" applyNumberFormat="1" applyFont="1" applyFill="1" applyBorder="1" applyAlignment="1">
      <alignment horizontal="center"/>
    </xf>
    <xf numFmtId="166" fontId="2" fillId="26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0" borderId="35" xfId="0" applyNumberFormat="1" applyFont="1" applyFill="1" applyBorder="1" applyAlignment="1">
      <alignment horizontal="center"/>
    </xf>
    <xf numFmtId="172" fontId="9" fillId="10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0" borderId="35" xfId="0" applyNumberFormat="1" applyFont="1" applyFill="1" applyBorder="1" applyAlignment="1">
      <alignment horizontal="center"/>
    </xf>
    <xf numFmtId="0" fontId="3" fillId="25" borderId="36" xfId="0" applyFont="1" applyFill="1" applyBorder="1" applyAlignment="1">
      <alignment horizontal="center"/>
    </xf>
    <xf numFmtId="0" fontId="5" fillId="25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0" borderId="36" xfId="0" applyFont="1" applyFill="1" applyBorder="1" applyAlignment="1">
      <alignment horizontal="center"/>
    </xf>
    <xf numFmtId="0" fontId="10" fillId="10" borderId="25" xfId="0" applyFont="1" applyFill="1" applyBorder="1" applyAlignment="1">
      <alignment horizontal="center"/>
    </xf>
    <xf numFmtId="0" fontId="10" fillId="10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6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6" borderId="35" xfId="0" applyNumberFormat="1" applyFont="1" applyFill="1" applyBorder="1" applyAlignment="1">
      <alignment horizontal="center"/>
    </xf>
    <xf numFmtId="173" fontId="2" fillId="26" borderId="24" xfId="0" applyNumberFormat="1" applyFont="1" applyFill="1" applyBorder="1" applyAlignment="1">
      <alignment horizontal="center"/>
    </xf>
    <xf numFmtId="165" fontId="2" fillId="26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6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5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5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6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0" borderId="38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0" borderId="28" xfId="0" applyNumberFormat="1" applyFont="1" applyFill="1" applyBorder="1" applyAlignment="1">
      <alignment horizontal="center"/>
    </xf>
    <xf numFmtId="165" fontId="9" fillId="10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0" borderId="42" xfId="0" applyNumberFormat="1" applyFont="1" applyFill="1" applyBorder="1" applyAlignment="1">
      <alignment horizontal="center"/>
    </xf>
    <xf numFmtId="166" fontId="2" fillId="24" borderId="21" xfId="0" applyNumberFormat="1" applyFont="1" applyFill="1" applyBorder="1" applyAlignment="1">
      <alignment horizontal="center"/>
    </xf>
    <xf numFmtId="166" fontId="2" fillId="26" borderId="21" xfId="0" applyNumberFormat="1" applyFont="1" applyFill="1" applyBorder="1" applyAlignment="1">
      <alignment horizontal="center"/>
    </xf>
    <xf numFmtId="165" fontId="9" fillId="10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24" borderId="33" xfId="0" applyNumberFormat="1" applyFont="1" applyFill="1" applyBorder="1" applyAlignment="1">
      <alignment horizontal="center"/>
    </xf>
    <xf numFmtId="171" fontId="9" fillId="10" borderId="12" xfId="0" applyNumberFormat="1" applyFont="1" applyFill="1" applyBorder="1" applyAlignment="1">
      <alignment horizontal="center"/>
    </xf>
    <xf numFmtId="171" fontId="9" fillId="10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5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171" fontId="9" fillId="10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5" borderId="21" xfId="0" applyNumberFormat="1" applyFont="1" applyFill="1" applyBorder="1" applyAlignment="1">
      <alignment horizontal="center"/>
    </xf>
    <xf numFmtId="173" fontId="3" fillId="25" borderId="21" xfId="0" applyNumberFormat="1" applyFont="1" applyFill="1" applyBorder="1" applyAlignment="1">
      <alignment horizontal="center"/>
    </xf>
    <xf numFmtId="0" fontId="7" fillId="25" borderId="33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5" borderId="39" xfId="0" applyFont="1" applyFill="1" applyBorder="1" applyAlignment="1">
      <alignment horizontal="center"/>
    </xf>
    <xf numFmtId="166" fontId="7" fillId="25" borderId="21" xfId="0" applyNumberFormat="1" applyFont="1" applyFill="1" applyBorder="1" applyAlignment="1">
      <alignment horizontal="center"/>
    </xf>
    <xf numFmtId="166" fontId="9" fillId="10" borderId="12" xfId="0" applyNumberFormat="1" applyFont="1" applyFill="1" applyBorder="1" applyAlignment="1">
      <alignment horizontal="center"/>
    </xf>
    <xf numFmtId="166" fontId="9" fillId="10" borderId="49" xfId="0" applyNumberFormat="1" applyFont="1" applyFill="1" applyBorder="1" applyAlignment="1">
      <alignment horizontal="center"/>
    </xf>
    <xf numFmtId="165" fontId="9" fillId="10" borderId="41" xfId="0" applyNumberFormat="1" applyFont="1" applyFill="1" applyBorder="1" applyAlignment="1">
      <alignment horizontal="center"/>
    </xf>
    <xf numFmtId="168" fontId="9" fillId="10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5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5" borderId="22" xfId="0" applyFont="1" applyFill="1" applyBorder="1" applyAlignment="1">
      <alignment horizontal="center"/>
    </xf>
    <xf numFmtId="0" fontId="9" fillId="25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5" borderId="32" xfId="0" applyNumberFormat="1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7" fillId="25" borderId="21" xfId="0" applyFont="1" applyFill="1" applyBorder="1" applyAlignment="1">
      <alignment horizontal="center"/>
    </xf>
    <xf numFmtId="173" fontId="7" fillId="25" borderId="21" xfId="0" applyNumberFormat="1" applyFont="1" applyFill="1" applyBorder="1" applyAlignment="1">
      <alignment horizontal="center"/>
    </xf>
    <xf numFmtId="1" fontId="3" fillId="25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0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168" fontId="7" fillId="25" borderId="21" xfId="0" applyNumberFormat="1" applyFont="1" applyFill="1" applyBorder="1" applyAlignment="1">
      <alignment horizontal="center"/>
    </xf>
    <xf numFmtId="165" fontId="2" fillId="3" borderId="35" xfId="0" applyNumberFormat="1" applyFont="1" applyFill="1" applyBorder="1" applyAlignment="1">
      <alignment horizontal="center"/>
    </xf>
    <xf numFmtId="165" fontId="2" fillId="3" borderId="24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 horizontal="center"/>
    </xf>
    <xf numFmtId="165" fontId="2" fillId="3" borderId="28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166" fontId="2" fillId="3" borderId="21" xfId="0" applyNumberFormat="1" applyFont="1" applyFill="1" applyBorder="1" applyAlignment="1">
      <alignment horizontal="center"/>
    </xf>
    <xf numFmtId="1" fontId="2" fillId="3" borderId="24" xfId="0" applyNumberFormat="1" applyFont="1" applyFill="1" applyBorder="1" applyAlignment="1">
      <alignment horizontal="center"/>
    </xf>
    <xf numFmtId="166" fontId="2" fillId="3" borderId="33" xfId="0" applyNumberFormat="1" applyFont="1" applyFill="1" applyBorder="1" applyAlignment="1">
      <alignment horizontal="center"/>
    </xf>
    <xf numFmtId="166" fontId="2" fillId="3" borderId="28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35" xfId="0" applyNumberFormat="1" applyFont="1" applyFill="1" applyBorder="1" applyAlignment="1">
      <alignment horizontal="center"/>
    </xf>
    <xf numFmtId="2" fontId="2" fillId="3" borderId="39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73" fontId="2" fillId="3" borderId="21" xfId="0" applyNumberFormat="1" applyFont="1" applyFill="1" applyBorder="1" applyAlignment="1">
      <alignment horizontal="center"/>
    </xf>
    <xf numFmtId="173" fontId="2" fillId="3" borderId="33" xfId="0" applyNumberFormat="1" applyFont="1" applyFill="1" applyBorder="1" applyAlignment="1">
      <alignment horizontal="center"/>
    </xf>
    <xf numFmtId="1" fontId="2" fillId="3" borderId="39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2" fontId="2" fillId="3" borderId="48" xfId="0" applyNumberFormat="1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173" fontId="2" fillId="3" borderId="28" xfId="0" applyNumberFormat="1" applyFont="1" applyFill="1" applyBorder="1" applyAlignment="1">
      <alignment horizontal="center"/>
    </xf>
    <xf numFmtId="165" fontId="2" fillId="3" borderId="33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49" fontId="2" fillId="3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3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5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6" borderId="36" xfId="0" applyNumberFormat="1" applyFont="1" applyFill="1" applyBorder="1" applyAlignment="1">
      <alignment horizontal="center"/>
    </xf>
    <xf numFmtId="165" fontId="2" fillId="26" borderId="25" xfId="0" applyNumberFormat="1" applyFont="1" applyFill="1" applyBorder="1" applyAlignment="1">
      <alignment horizontal="center"/>
    </xf>
    <xf numFmtId="165" fontId="2" fillId="26" borderId="29" xfId="0" applyNumberFormat="1" applyFont="1" applyFill="1" applyBorder="1" applyAlignment="1">
      <alignment horizontal="center"/>
    </xf>
    <xf numFmtId="2" fontId="2" fillId="26" borderId="35" xfId="0" applyNumberFormat="1" applyFont="1" applyFill="1" applyBorder="1" applyAlignment="1">
      <alignment horizontal="center"/>
    </xf>
    <xf numFmtId="165" fontId="2" fillId="3" borderId="36" xfId="0" applyNumberFormat="1" applyFont="1" applyFill="1" applyBorder="1" applyAlignment="1">
      <alignment horizontal="center"/>
    </xf>
    <xf numFmtId="165" fontId="2" fillId="3" borderId="25" xfId="0" applyNumberFormat="1" applyFont="1" applyFill="1" applyBorder="1" applyAlignment="1">
      <alignment horizontal="center"/>
    </xf>
    <xf numFmtId="165" fontId="2" fillId="3" borderId="29" xfId="0" applyNumberFormat="1" applyFont="1" applyFill="1" applyBorder="1" applyAlignment="1">
      <alignment horizontal="center"/>
    </xf>
    <xf numFmtId="2" fontId="2" fillId="26" borderId="36" xfId="0" applyNumberFormat="1" applyFont="1" applyFill="1" applyBorder="1" applyAlignment="1">
      <alignment horizontal="center"/>
    </xf>
    <xf numFmtId="2" fontId="2" fillId="26" borderId="25" xfId="0" applyNumberFormat="1" applyFont="1" applyFill="1" applyBorder="1" applyAlignment="1">
      <alignment horizontal="center"/>
    </xf>
    <xf numFmtId="2" fontId="2" fillId="26" borderId="29" xfId="0" applyNumberFormat="1" applyFont="1" applyFill="1" applyBorder="1" applyAlignment="1">
      <alignment horizontal="center"/>
    </xf>
    <xf numFmtId="173" fontId="2" fillId="3" borderId="35" xfId="0" applyNumberFormat="1" applyFont="1" applyFill="1" applyBorder="1" applyAlignment="1">
      <alignment horizontal="center"/>
    </xf>
    <xf numFmtId="173" fontId="2" fillId="3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6" borderId="22" xfId="0" applyNumberFormat="1" applyFont="1" applyFill="1" applyBorder="1" applyAlignment="1">
      <alignment horizontal="center"/>
    </xf>
    <xf numFmtId="165" fontId="2" fillId="3" borderId="22" xfId="0" applyNumberFormat="1" applyFont="1" applyFill="1" applyBorder="1" applyAlignment="1">
      <alignment horizontal="center"/>
    </xf>
    <xf numFmtId="2" fontId="2" fillId="26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24" borderId="34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171" fontId="9" fillId="24" borderId="35" xfId="0" applyNumberFormat="1" applyFont="1" applyFill="1" applyBorder="1" applyAlignment="1">
      <alignment horizontal="center"/>
    </xf>
    <xf numFmtId="167" fontId="9" fillId="24" borderId="35" xfId="0" applyNumberFormat="1" applyFont="1" applyFill="1" applyBorder="1" applyAlignment="1">
      <alignment horizontal="center"/>
    </xf>
    <xf numFmtId="168" fontId="9" fillId="24" borderId="35" xfId="0" applyNumberFormat="1" applyFont="1" applyFill="1" applyBorder="1" applyAlignment="1">
      <alignment horizontal="center"/>
    </xf>
    <xf numFmtId="166" fontId="9" fillId="24" borderId="49" xfId="0" applyNumberFormat="1" applyFont="1" applyFill="1" applyBorder="1" applyAlignment="1">
      <alignment horizontal="center"/>
    </xf>
    <xf numFmtId="166" fontId="9" fillId="24" borderId="12" xfId="0" applyNumberFormat="1" applyFont="1" applyFill="1" applyBorder="1" applyAlignment="1">
      <alignment horizontal="center"/>
    </xf>
    <xf numFmtId="167" fontId="9" fillId="24" borderId="12" xfId="0" applyNumberFormat="1" applyFont="1" applyFill="1" applyBorder="1" applyAlignment="1">
      <alignment horizontal="center"/>
    </xf>
    <xf numFmtId="0" fontId="9" fillId="24" borderId="49" xfId="0" applyFont="1" applyFill="1" applyBorder="1" applyAlignment="1">
      <alignment horizontal="center"/>
    </xf>
    <xf numFmtId="164" fontId="9" fillId="24" borderId="12" xfId="0" applyNumberFormat="1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165" fontId="9" fillId="24" borderId="12" xfId="0" applyNumberFormat="1" applyFont="1" applyFill="1" applyBorder="1" applyAlignment="1">
      <alignment horizontal="center"/>
    </xf>
    <xf numFmtId="0" fontId="9" fillId="24" borderId="35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165" fontId="9" fillId="24" borderId="35" xfId="0" applyNumberFormat="1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9" fillId="24" borderId="27" xfId="0" applyFont="1" applyFill="1" applyBorder="1" applyAlignment="1">
      <alignment/>
    </xf>
    <xf numFmtId="0" fontId="9" fillId="24" borderId="42" xfId="0" applyFont="1" applyFill="1" applyBorder="1" applyAlignment="1">
      <alignment/>
    </xf>
    <xf numFmtId="171" fontId="9" fillId="24" borderId="48" xfId="0" applyNumberFormat="1" applyFont="1" applyFill="1" applyBorder="1" applyAlignment="1">
      <alignment horizontal="center"/>
    </xf>
    <xf numFmtId="168" fontId="9" fillId="24" borderId="12" xfId="0" applyNumberFormat="1" applyFont="1" applyFill="1" applyBorder="1" applyAlignment="1">
      <alignment horizontal="center"/>
    </xf>
    <xf numFmtId="171" fontId="9" fillId="24" borderId="12" xfId="0" applyNumberFormat="1" applyFont="1" applyFill="1" applyBorder="1" applyAlignment="1">
      <alignment horizontal="center"/>
    </xf>
    <xf numFmtId="165" fontId="9" fillId="24" borderId="41" xfId="0" applyNumberFormat="1" applyFont="1" applyFill="1" applyBorder="1" applyAlignment="1">
      <alignment horizontal="center"/>
    </xf>
    <xf numFmtId="165" fontId="9" fillId="24" borderId="42" xfId="0" applyNumberFormat="1" applyFont="1" applyFill="1" applyBorder="1" applyAlignment="1">
      <alignment horizontal="center"/>
    </xf>
    <xf numFmtId="169" fontId="9" fillId="24" borderId="42" xfId="0" applyNumberFormat="1" applyFont="1" applyFill="1" applyBorder="1" applyAlignment="1">
      <alignment horizontal="center"/>
    </xf>
    <xf numFmtId="169" fontId="9" fillId="24" borderId="41" xfId="0" applyNumberFormat="1" applyFont="1" applyFill="1" applyBorder="1" applyAlignment="1">
      <alignment horizontal="center"/>
    </xf>
    <xf numFmtId="2" fontId="9" fillId="24" borderId="42" xfId="0" applyNumberFormat="1" applyFont="1" applyFill="1" applyBorder="1" applyAlignment="1">
      <alignment horizontal="center"/>
    </xf>
    <xf numFmtId="0" fontId="10" fillId="24" borderId="29" xfId="0" applyFont="1" applyFill="1" applyBorder="1" applyAlignment="1">
      <alignment horizontal="center"/>
    </xf>
    <xf numFmtId="165" fontId="9" fillId="24" borderId="28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="75" zoomScaleNormal="75" zoomScalePageLayoutView="0" workbookViewId="0" topLeftCell="A1">
      <pane xSplit="3" ySplit="17" topLeftCell="E1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65" sqref="I165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customWidth="1"/>
    <col min="20" max="20" width="6.625" style="2" customWidth="1"/>
    <col min="21" max="21" width="8.00390625" style="2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8" ht="12.75">
      <c r="A2" s="1" t="s">
        <v>235</v>
      </c>
      <c r="V2" s="2" t="s">
        <v>237</v>
      </c>
      <c r="W2" s="759" t="s">
        <v>273</v>
      </c>
      <c r="X2" s="783"/>
      <c r="Y2" s="783"/>
      <c r="Z2" s="783"/>
      <c r="AA2" s="783"/>
      <c r="AB2" s="783"/>
    </row>
    <row r="3" spans="1:24" ht="15.75">
      <c r="A3" s="1" t="s">
        <v>270</v>
      </c>
      <c r="V3" s="1" t="s">
        <v>271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0" t="s">
        <v>272</v>
      </c>
      <c r="B12" s="760"/>
      <c r="C12" s="760"/>
      <c r="D12" s="760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0"/>
      <c r="X12" s="760"/>
      <c r="Y12" s="760"/>
      <c r="Z12" s="760"/>
      <c r="AA12" s="760"/>
      <c r="AB12" s="760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/>
      <c r="AA13" s="369"/>
      <c r="AB13" s="369"/>
    </row>
    <row r="14" spans="1:28" ht="27.75" customHeight="1" thickBot="1">
      <c r="A14" s="761" t="s">
        <v>0</v>
      </c>
      <c r="B14" s="764" t="s">
        <v>1</v>
      </c>
      <c r="C14" s="767" t="s">
        <v>2</v>
      </c>
      <c r="D14" s="770" t="s">
        <v>157</v>
      </c>
      <c r="E14" s="779" t="s">
        <v>152</v>
      </c>
      <c r="F14" s="780"/>
      <c r="G14" s="780"/>
      <c r="H14" s="780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73" t="s">
        <v>153</v>
      </c>
      <c r="W14" s="774"/>
      <c r="X14" s="774"/>
      <c r="Y14" s="396"/>
      <c r="Z14" s="773" t="s">
        <v>4</v>
      </c>
      <c r="AA14" s="774"/>
      <c r="AB14" s="775"/>
    </row>
    <row r="15" spans="1:28" ht="72" customHeight="1" thickBot="1">
      <c r="A15" s="762"/>
      <c r="B15" s="765"/>
      <c r="C15" s="768"/>
      <c r="D15" s="771"/>
      <c r="E15" s="779" t="s">
        <v>159</v>
      </c>
      <c r="F15" s="780"/>
      <c r="G15" s="780"/>
      <c r="H15" s="780"/>
      <c r="I15" s="781"/>
      <c r="J15" s="779" t="s">
        <v>239</v>
      </c>
      <c r="K15" s="780"/>
      <c r="L15" s="780"/>
      <c r="M15" s="780"/>
      <c r="N15" s="781"/>
      <c r="O15" s="779" t="s">
        <v>240</v>
      </c>
      <c r="P15" s="780"/>
      <c r="Q15" s="780"/>
      <c r="R15" s="781"/>
      <c r="S15" s="779" t="s">
        <v>154</v>
      </c>
      <c r="T15" s="780"/>
      <c r="U15" s="781"/>
      <c r="V15" s="776"/>
      <c r="W15" s="777"/>
      <c r="X15" s="777"/>
      <c r="Y15" s="397"/>
      <c r="Z15" s="776"/>
      <c r="AA15" s="777"/>
      <c r="AB15" s="778"/>
    </row>
    <row r="16" spans="1:28" ht="13.5" customHeight="1" thickBot="1">
      <c r="A16" s="762"/>
      <c r="B16" s="765"/>
      <c r="C16" s="768"/>
      <c r="D16" s="771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63"/>
      <c r="B17" s="766"/>
      <c r="C17" s="769"/>
      <c r="D17" s="772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218.24</v>
      </c>
      <c r="E18" s="300">
        <f>E20+E37+E39+E42+E45+E47+E49+E51+E53+E55+E57+E59+E61+E63</f>
        <v>218.24</v>
      </c>
      <c r="F18" s="300">
        <f>F20+F37+F39+F42+F45+F47+F49+F51+F53+F55+F57+F59+F61+F63+F65</f>
        <v>0</v>
      </c>
      <c r="G18" s="300">
        <f>G20+G37+G39+G42+G45+G47+G49+G51+G53+G55+G57+G59+G61+G63</f>
        <v>0</v>
      </c>
      <c r="H18" s="300">
        <f>H20+H37+H39+H42+H45+H47+H49+H51+H53+H55+H57+H59+H61+H63+H65</f>
        <v>218.24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</v>
      </c>
      <c r="E19" s="308">
        <f aca="true" t="shared" si="1" ref="E19:M19">E21+E23</f>
        <v>0</v>
      </c>
      <c r="F19" s="308">
        <f t="shared" si="1"/>
        <v>0</v>
      </c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0</v>
      </c>
      <c r="E20" s="354">
        <f aca="true" t="shared" si="5" ref="E20:M20">E22+E24</f>
        <v>0</v>
      </c>
      <c r="F20" s="354">
        <f t="shared" si="5"/>
        <v>0</v>
      </c>
      <c r="G20" s="354">
        <f t="shared" si="5"/>
        <v>0</v>
      </c>
      <c r="H20" s="354">
        <f t="shared" si="5"/>
        <v>0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</v>
      </c>
      <c r="E21" s="353">
        <f aca="true" t="shared" si="7" ref="E21:E67">F21+H21</f>
        <v>0</v>
      </c>
      <c r="F21" s="610"/>
      <c r="G21" s="245"/>
      <c r="H21" s="610"/>
      <c r="I21" s="244"/>
      <c r="J21" s="353">
        <f aca="true" t="shared" si="8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9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10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0</v>
      </c>
      <c r="E22" s="321">
        <f t="shared" si="7"/>
        <v>0</v>
      </c>
      <c r="F22" s="611"/>
      <c r="G22" s="239"/>
      <c r="H22" s="624"/>
      <c r="I22" s="238"/>
      <c r="J22" s="506">
        <f t="shared" si="8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9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10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</v>
      </c>
      <c r="E23" s="321">
        <f t="shared" si="7"/>
        <v>0</v>
      </c>
      <c r="F23" s="612"/>
      <c r="G23" s="239"/>
      <c r="H23" s="611"/>
      <c r="I23" s="238"/>
      <c r="J23" s="321">
        <f t="shared" si="8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9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0</v>
      </c>
      <c r="E24" s="303">
        <f t="shared" si="7"/>
        <v>0</v>
      </c>
      <c r="F24" s="634"/>
      <c r="G24" s="241"/>
      <c r="H24" s="634"/>
      <c r="I24" s="240"/>
      <c r="J24" s="303">
        <f t="shared" si="8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9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249</v>
      </c>
      <c r="C25" s="257" t="s">
        <v>257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8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9"/>
        <v>0</v>
      </c>
      <c r="T25" s="696"/>
      <c r="U25" s="244"/>
      <c r="V25" s="691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250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8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9"/>
        <v>0</v>
      </c>
      <c r="T26" s="698"/>
      <c r="U26" s="243"/>
      <c r="V26" s="693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244</v>
      </c>
      <c r="B27" s="721" t="s">
        <v>251</v>
      </c>
      <c r="C27" s="712" t="s">
        <v>259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8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9"/>
        <v>0</v>
      </c>
      <c r="T27" s="716"/>
      <c r="U27" s="247"/>
      <c r="V27" s="715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8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9"/>
        <v>0</v>
      </c>
      <c r="T28" s="697"/>
      <c r="U28" s="238"/>
      <c r="V28" s="692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245</v>
      </c>
      <c r="B29" s="722" t="s">
        <v>252</v>
      </c>
      <c r="C29" s="25" t="s">
        <v>260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8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9"/>
        <v>0</v>
      </c>
      <c r="T29" s="697"/>
      <c r="U29" s="238"/>
      <c r="V29" s="692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253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8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9"/>
        <v>0</v>
      </c>
      <c r="T30" s="697"/>
      <c r="U30" s="238"/>
      <c r="V30" s="692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246</v>
      </c>
      <c r="B31" s="722" t="s">
        <v>254</v>
      </c>
      <c r="C31" s="25" t="s">
        <v>260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8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9"/>
        <v>0</v>
      </c>
      <c r="T31" s="697"/>
      <c r="U31" s="238"/>
      <c r="V31" s="692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255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8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9"/>
        <v>0</v>
      </c>
      <c r="T32" s="697"/>
      <c r="U32" s="238"/>
      <c r="V32" s="692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247</v>
      </c>
      <c r="B33" s="722" t="s">
        <v>256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8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9"/>
        <v>0</v>
      </c>
      <c r="T33" s="697"/>
      <c r="U33" s="238"/>
      <c r="V33" s="692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8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9"/>
        <v>0</v>
      </c>
      <c r="T34" s="697"/>
      <c r="U34" s="238"/>
      <c r="V34" s="692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248</v>
      </c>
      <c r="B35" s="65" t="s">
        <v>258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8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9"/>
        <v>0</v>
      </c>
      <c r="T35" s="698"/>
      <c r="U35" s="243"/>
      <c r="V35" s="693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7"/>
        <v>0</v>
      </c>
      <c r="F36" s="614"/>
      <c r="G36" s="247"/>
      <c r="H36" s="614"/>
      <c r="I36" s="247"/>
      <c r="J36" s="509">
        <f t="shared" si="8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9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7"/>
        <v>0</v>
      </c>
      <c r="F37" s="615"/>
      <c r="G37" s="243"/>
      <c r="H37" s="615"/>
      <c r="I37" s="240"/>
      <c r="J37" s="303">
        <f t="shared" si="8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9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</v>
      </c>
      <c r="E38" s="353">
        <f t="shared" si="7"/>
        <v>0</v>
      </c>
      <c r="F38" s="610"/>
      <c r="G38" s="250"/>
      <c r="H38" s="610"/>
      <c r="I38" s="248"/>
      <c r="J38" s="353">
        <f t="shared" si="8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9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0</v>
      </c>
      <c r="E39" s="299">
        <f t="shared" si="7"/>
        <v>0</v>
      </c>
      <c r="F39" s="616"/>
      <c r="G39" s="241"/>
      <c r="H39" s="616"/>
      <c r="I39" s="243"/>
      <c r="J39" s="299">
        <f t="shared" si="8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9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0.4</v>
      </c>
      <c r="E40" s="344">
        <f t="shared" si="7"/>
        <v>0.4</v>
      </c>
      <c r="F40" s="617"/>
      <c r="G40" s="245"/>
      <c r="H40" s="625">
        <v>0.4</v>
      </c>
      <c r="I40" s="244"/>
      <c r="J40" s="344">
        <f t="shared" si="8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9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268</v>
      </c>
      <c r="C41" s="161" t="s">
        <v>27</v>
      </c>
      <c r="D41" s="360">
        <f t="shared" si="6"/>
        <v>20</v>
      </c>
      <c r="E41" s="360">
        <f t="shared" si="7"/>
        <v>20</v>
      </c>
      <c r="F41" s="618"/>
      <c r="G41" s="238"/>
      <c r="H41" s="618">
        <v>20</v>
      </c>
      <c r="I41" s="251"/>
      <c r="J41" s="360">
        <f t="shared" si="8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9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 t="s">
        <v>269</v>
      </c>
      <c r="C42" s="162" t="s">
        <v>10</v>
      </c>
      <c r="D42" s="507">
        <f t="shared" si="6"/>
        <v>218.24</v>
      </c>
      <c r="E42" s="507">
        <f t="shared" si="7"/>
        <v>218.24</v>
      </c>
      <c r="F42" s="619"/>
      <c r="G42" s="252"/>
      <c r="H42" s="626">
        <v>218.24</v>
      </c>
      <c r="I42" s="243"/>
      <c r="J42" s="517">
        <f t="shared" si="8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9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7"/>
        <v>0</v>
      </c>
      <c r="F43" s="610"/>
      <c r="G43" s="250"/>
      <c r="H43" s="610"/>
      <c r="I43" s="251"/>
      <c r="J43" s="353">
        <f t="shared" si="8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9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10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7"/>
        <v>0</v>
      </c>
      <c r="F44" s="618"/>
      <c r="G44" s="239"/>
      <c r="H44" s="618"/>
      <c r="I44" s="238"/>
      <c r="J44" s="360">
        <f t="shared" si="8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9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10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7"/>
        <v>0</v>
      </c>
      <c r="F45" s="620"/>
      <c r="G45" s="241"/>
      <c r="H45" s="616"/>
      <c r="I45" s="240"/>
      <c r="J45" s="299">
        <f t="shared" si="8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9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10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7"/>
        <v>0</v>
      </c>
      <c r="F46" s="621"/>
      <c r="G46" s="248"/>
      <c r="H46" s="621"/>
      <c r="I46" s="248"/>
      <c r="J46" s="361">
        <f t="shared" si="8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9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10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7"/>
        <v>0</v>
      </c>
      <c r="F47" s="615"/>
      <c r="G47" s="243"/>
      <c r="H47" s="615"/>
      <c r="I47" s="243"/>
      <c r="J47" s="303">
        <f t="shared" si="8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9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10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7"/>
        <v>0</v>
      </c>
      <c r="F48" s="622"/>
      <c r="G48" s="248"/>
      <c r="H48" s="622"/>
      <c r="I48" s="251"/>
      <c r="J48" s="362">
        <f t="shared" si="8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9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10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7"/>
        <v>0</v>
      </c>
      <c r="F49" s="616"/>
      <c r="G49" s="243"/>
      <c r="H49" s="616"/>
      <c r="I49" s="240"/>
      <c r="J49" s="299">
        <f t="shared" si="8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9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10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7"/>
        <v>0</v>
      </c>
      <c r="F50" s="614"/>
      <c r="G50" s="250"/>
      <c r="H50" s="614"/>
      <c r="I50" s="248"/>
      <c r="J50" s="344">
        <f t="shared" si="8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9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10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7"/>
        <v>0</v>
      </c>
      <c r="F51" s="615"/>
      <c r="G51" s="241"/>
      <c r="H51" s="615"/>
      <c r="I51" s="243"/>
      <c r="J51" s="303">
        <f t="shared" si="8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9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10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0</v>
      </c>
      <c r="E52" s="362">
        <f t="shared" si="7"/>
        <v>0</v>
      </c>
      <c r="F52" s="622"/>
      <c r="G52" s="249"/>
      <c r="H52" s="622"/>
      <c r="I52" s="248"/>
      <c r="J52" s="362">
        <f t="shared" si="8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9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10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0</v>
      </c>
      <c r="E53" s="299">
        <f t="shared" si="7"/>
        <v>0</v>
      </c>
      <c r="F53" s="616"/>
      <c r="G53" s="242"/>
      <c r="H53" s="616"/>
      <c r="I53" s="243"/>
      <c r="J53" s="299">
        <f t="shared" si="8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9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10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7"/>
        <v>0</v>
      </c>
      <c r="F54" s="621"/>
      <c r="G54" s="250"/>
      <c r="H54" s="621"/>
      <c r="I54" s="248"/>
      <c r="J54" s="361">
        <f t="shared" si="8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9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10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7"/>
        <v>0</v>
      </c>
      <c r="F55" s="615"/>
      <c r="G55" s="241"/>
      <c r="H55" s="615"/>
      <c r="I55" s="243"/>
      <c r="J55" s="303">
        <f t="shared" si="8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9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10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7"/>
        <v>0</v>
      </c>
      <c r="F56" s="622"/>
      <c r="G56" s="249"/>
      <c r="H56" s="622"/>
      <c r="I56" s="248"/>
      <c r="J56" s="362">
        <f t="shared" si="8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9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10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7"/>
        <v>0</v>
      </c>
      <c r="F57" s="616"/>
      <c r="G57" s="242"/>
      <c r="H57" s="616"/>
      <c r="I57" s="243"/>
      <c r="J57" s="299">
        <f t="shared" si="8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9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10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7"/>
        <v>0</v>
      </c>
      <c r="F58" s="614"/>
      <c r="G58" s="254"/>
      <c r="H58" s="614"/>
      <c r="I58" s="244"/>
      <c r="J58" s="344">
        <f t="shared" si="8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9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10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7"/>
        <v>0</v>
      </c>
      <c r="F59" s="615"/>
      <c r="G59" s="250"/>
      <c r="H59" s="615"/>
      <c r="I59" s="253"/>
      <c r="J59" s="303">
        <f t="shared" si="8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9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10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7"/>
        <v>0</v>
      </c>
      <c r="F60" s="610"/>
      <c r="G60" s="245"/>
      <c r="H60" s="610"/>
      <c r="I60" s="244"/>
      <c r="J60" s="353">
        <f t="shared" si="8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9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10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7"/>
        <v>0</v>
      </c>
      <c r="F61" s="616"/>
      <c r="G61" s="241"/>
      <c r="H61" s="615"/>
      <c r="I61" s="240"/>
      <c r="J61" s="299">
        <f t="shared" si="8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9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10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7"/>
        <v>0</v>
      </c>
      <c r="F62" s="622"/>
      <c r="G62" s="375"/>
      <c r="H62" s="622"/>
      <c r="I62" s="375"/>
      <c r="J62" s="362">
        <f t="shared" si="8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9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10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7"/>
        <v>0</v>
      </c>
      <c r="F63" s="616"/>
      <c r="G63" s="377"/>
      <c r="H63" s="616"/>
      <c r="I63" s="377"/>
      <c r="J63" s="299">
        <f t="shared" si="8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9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10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</v>
      </c>
      <c r="E64" s="353">
        <f t="shared" si="7"/>
        <v>0</v>
      </c>
      <c r="F64" s="610"/>
      <c r="G64" s="221"/>
      <c r="H64" s="610"/>
      <c r="I64" s="44"/>
      <c r="J64" s="353">
        <f t="shared" si="8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9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/>
      <c r="C65" s="32" t="s">
        <v>10</v>
      </c>
      <c r="D65" s="299">
        <f t="shared" si="6"/>
        <v>0</v>
      </c>
      <c r="E65" s="299">
        <f t="shared" si="7"/>
        <v>0</v>
      </c>
      <c r="F65" s="616"/>
      <c r="G65" s="222"/>
      <c r="H65" s="616"/>
      <c r="I65" s="33"/>
      <c r="J65" s="299">
        <f t="shared" si="8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9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7"/>
        <v>0</v>
      </c>
      <c r="F66" s="623"/>
      <c r="G66" s="379"/>
      <c r="H66" s="623"/>
      <c r="I66" s="48"/>
      <c r="J66" s="355">
        <f t="shared" si="8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9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7"/>
        <v>0</v>
      </c>
      <c r="F67" s="616"/>
      <c r="G67" s="222"/>
      <c r="H67" s="616"/>
      <c r="I67" s="33"/>
      <c r="J67" s="299">
        <f t="shared" si="8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9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80</v>
      </c>
      <c r="E68" s="383">
        <f t="shared" si="16"/>
        <v>80</v>
      </c>
      <c r="F68" s="383">
        <f t="shared" si="16"/>
        <v>0</v>
      </c>
      <c r="G68" s="383">
        <f t="shared" si="16"/>
        <v>0</v>
      </c>
      <c r="H68" s="383">
        <f t="shared" si="16"/>
        <v>80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 aca="true" t="shared" si="18" ref="D69:F70">D71+D73+D75+D77</f>
        <v>0.05</v>
      </c>
      <c r="E69" s="364">
        <f>E71+E73+E75+E77</f>
        <v>0.05</v>
      </c>
      <c r="F69" s="364">
        <f t="shared" si="18"/>
        <v>0</v>
      </c>
      <c r="G69" s="364">
        <f aca="true" t="shared" si="19" ref="G69:N70">G71+G73+G75+G77</f>
        <v>0</v>
      </c>
      <c r="H69" s="364">
        <f t="shared" si="19"/>
        <v>0.05</v>
      </c>
      <c r="I69" s="364">
        <f t="shared" si="19"/>
        <v>0</v>
      </c>
      <c r="J69" s="364">
        <f t="shared" si="19"/>
        <v>0</v>
      </c>
      <c r="K69" s="364">
        <f t="shared" si="19"/>
        <v>0</v>
      </c>
      <c r="L69" s="364">
        <f t="shared" si="19"/>
        <v>0</v>
      </c>
      <c r="M69" s="364">
        <f t="shared" si="19"/>
        <v>0</v>
      </c>
      <c r="N69" s="364">
        <f t="shared" si="19"/>
        <v>0</v>
      </c>
      <c r="O69" s="364">
        <f aca="true" t="shared" si="20" ref="O69:R70">O71+O73+O75+O77</f>
        <v>0</v>
      </c>
      <c r="P69" s="364">
        <f t="shared" si="20"/>
        <v>0</v>
      </c>
      <c r="Q69" s="364">
        <f t="shared" si="20"/>
        <v>0</v>
      </c>
      <c r="R69" s="364">
        <f t="shared" si="20"/>
        <v>0</v>
      </c>
      <c r="S69" s="364">
        <f aca="true" t="shared" si="21" ref="S69:U70">S71+S73+S75+S77</f>
        <v>0</v>
      </c>
      <c r="T69" s="364">
        <f t="shared" si="21"/>
        <v>0</v>
      </c>
      <c r="U69" s="364">
        <f t="shared" si="21"/>
        <v>0</v>
      </c>
      <c r="V69" s="364">
        <f aca="true" t="shared" si="22" ref="V69:AB70">V71+V73+V75+V77</f>
        <v>0</v>
      </c>
      <c r="W69" s="364">
        <f>W71+W73+W75+W77</f>
        <v>0</v>
      </c>
      <c r="X69" s="364">
        <f t="shared" si="22"/>
        <v>0</v>
      </c>
      <c r="Y69" s="364">
        <f t="shared" si="22"/>
        <v>0</v>
      </c>
      <c r="Z69" s="364">
        <f t="shared" si="22"/>
        <v>0</v>
      </c>
      <c r="AA69" s="237">
        <f t="shared" si="22"/>
        <v>0</v>
      </c>
      <c r="AB69" s="364">
        <f t="shared" si="22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 t="shared" si="18"/>
        <v>80</v>
      </c>
      <c r="E70" s="312">
        <f>E72+E74+E76+E78</f>
        <v>80</v>
      </c>
      <c r="F70" s="312">
        <f t="shared" si="18"/>
        <v>0</v>
      </c>
      <c r="G70" s="312">
        <f t="shared" si="19"/>
        <v>0</v>
      </c>
      <c r="H70" s="312">
        <f t="shared" si="19"/>
        <v>80</v>
      </c>
      <c r="I70" s="312">
        <f t="shared" si="19"/>
        <v>0</v>
      </c>
      <c r="J70" s="312">
        <f t="shared" si="19"/>
        <v>0</v>
      </c>
      <c r="K70" s="312">
        <f t="shared" si="19"/>
        <v>0</v>
      </c>
      <c r="L70" s="312">
        <f t="shared" si="19"/>
        <v>0</v>
      </c>
      <c r="M70" s="312">
        <f t="shared" si="19"/>
        <v>0</v>
      </c>
      <c r="N70" s="312">
        <f t="shared" si="19"/>
        <v>0</v>
      </c>
      <c r="O70" s="312">
        <f t="shared" si="20"/>
        <v>0</v>
      </c>
      <c r="P70" s="312">
        <f t="shared" si="20"/>
        <v>0</v>
      </c>
      <c r="Q70" s="312">
        <f t="shared" si="20"/>
        <v>0</v>
      </c>
      <c r="R70" s="312">
        <f t="shared" si="20"/>
        <v>0</v>
      </c>
      <c r="S70" s="312">
        <f t="shared" si="21"/>
        <v>0</v>
      </c>
      <c r="T70" s="312">
        <f t="shared" si="21"/>
        <v>0</v>
      </c>
      <c r="U70" s="312">
        <f t="shared" si="21"/>
        <v>0</v>
      </c>
      <c r="V70" s="312">
        <f t="shared" si="22"/>
        <v>0</v>
      </c>
      <c r="W70" s="312">
        <f>W72+W74+W76+W78</f>
        <v>0</v>
      </c>
      <c r="X70" s="312">
        <f t="shared" si="22"/>
        <v>0</v>
      </c>
      <c r="Y70" s="312">
        <f t="shared" si="22"/>
        <v>0</v>
      </c>
      <c r="Z70" s="312">
        <f t="shared" si="22"/>
        <v>0</v>
      </c>
      <c r="AA70" s="312">
        <f t="shared" si="22"/>
        <v>0</v>
      </c>
      <c r="AB70" s="312">
        <f t="shared" si="22"/>
        <v>0</v>
      </c>
    </row>
    <row r="71" spans="1:28" s="23" customFormat="1" ht="12.75">
      <c r="A71" s="24" t="s">
        <v>261</v>
      </c>
      <c r="B71" s="25" t="s">
        <v>65</v>
      </c>
      <c r="C71" s="27" t="s">
        <v>66</v>
      </c>
      <c r="D71" s="321">
        <f aca="true" t="shared" si="23" ref="D71:D82">F71+H71+K71+M71+P71+Q71+W71+X71</f>
        <v>0</v>
      </c>
      <c r="E71" s="321">
        <f aca="true" t="shared" si="24" ref="E71:E82">F71+H71</f>
        <v>0</v>
      </c>
      <c r="F71" s="611"/>
      <c r="G71" s="254"/>
      <c r="H71" s="611"/>
      <c r="I71" s="47"/>
      <c r="J71" s="321">
        <f aca="true" t="shared" si="25" ref="J71:J82">K71+M71</f>
        <v>0</v>
      </c>
      <c r="K71" s="611"/>
      <c r="L71" s="254"/>
      <c r="M71" s="611"/>
      <c r="N71" s="47"/>
      <c r="O71" s="321">
        <f aca="true" t="shared" si="26" ref="O71:O82">P71+Q71</f>
        <v>0</v>
      </c>
      <c r="P71" s="644"/>
      <c r="Q71" s="644"/>
      <c r="R71" s="46"/>
      <c r="S71" s="321">
        <f aca="true" t="shared" si="27" ref="S71:S82">T71</f>
        <v>0</v>
      </c>
      <c r="T71" s="46"/>
      <c r="U71" s="46"/>
      <c r="V71" s="321">
        <f aca="true" t="shared" si="28" ref="V71:V82">X71+W71</f>
        <v>0</v>
      </c>
      <c r="W71" s="411"/>
      <c r="X71" s="46"/>
      <c r="Y71" s="46"/>
      <c r="Z71" s="321">
        <f aca="true" t="shared" si="29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3"/>
        <v>0</v>
      </c>
      <c r="E72" s="302">
        <f t="shared" si="24"/>
        <v>0</v>
      </c>
      <c r="F72" s="624"/>
      <c r="G72" s="239"/>
      <c r="H72" s="624"/>
      <c r="I72" s="29"/>
      <c r="J72" s="302">
        <f t="shared" si="25"/>
        <v>0</v>
      </c>
      <c r="K72" s="624"/>
      <c r="L72" s="239"/>
      <c r="M72" s="624"/>
      <c r="N72" s="29"/>
      <c r="O72" s="302">
        <f t="shared" si="26"/>
        <v>0</v>
      </c>
      <c r="P72" s="645"/>
      <c r="Q72" s="645"/>
      <c r="R72" s="28"/>
      <c r="S72" s="302">
        <f t="shared" si="27"/>
        <v>0</v>
      </c>
      <c r="T72" s="28"/>
      <c r="U72" s="28"/>
      <c r="V72" s="302">
        <f t="shared" si="28"/>
        <v>0</v>
      </c>
      <c r="W72" s="406"/>
      <c r="X72" s="28"/>
      <c r="Y72" s="28"/>
      <c r="Z72" s="302">
        <f t="shared" si="29"/>
        <v>0</v>
      </c>
      <c r="AA72" s="28"/>
      <c r="AB72" s="28"/>
    </row>
    <row r="73" spans="1:28" s="23" customFormat="1" ht="12.75">
      <c r="A73" s="24" t="s">
        <v>262</v>
      </c>
      <c r="B73" s="25" t="s">
        <v>68</v>
      </c>
      <c r="C73" s="27" t="s">
        <v>20</v>
      </c>
      <c r="D73" s="321">
        <f t="shared" si="23"/>
        <v>0</v>
      </c>
      <c r="E73" s="321">
        <f t="shared" si="24"/>
        <v>0</v>
      </c>
      <c r="F73" s="611"/>
      <c r="G73" s="239"/>
      <c r="H73" s="611"/>
      <c r="I73" s="29"/>
      <c r="J73" s="321">
        <f t="shared" si="25"/>
        <v>0</v>
      </c>
      <c r="K73" s="611"/>
      <c r="L73" s="239"/>
      <c r="M73" s="611"/>
      <c r="N73" s="29"/>
      <c r="O73" s="321">
        <f t="shared" si="26"/>
        <v>0</v>
      </c>
      <c r="P73" s="645"/>
      <c r="Q73" s="645"/>
      <c r="R73" s="28"/>
      <c r="S73" s="321">
        <f t="shared" si="27"/>
        <v>0</v>
      </c>
      <c r="T73" s="28"/>
      <c r="U73" s="28"/>
      <c r="V73" s="321">
        <f t="shared" si="28"/>
        <v>0</v>
      </c>
      <c r="W73" s="410"/>
      <c r="X73" s="28"/>
      <c r="Y73" s="28"/>
      <c r="Z73" s="321">
        <f t="shared" si="29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3"/>
        <v>0</v>
      </c>
      <c r="E74" s="302">
        <f t="shared" si="24"/>
        <v>0</v>
      </c>
      <c r="F74" s="624"/>
      <c r="G74" s="239"/>
      <c r="H74" s="624"/>
      <c r="I74" s="29"/>
      <c r="J74" s="302">
        <f t="shared" si="25"/>
        <v>0</v>
      </c>
      <c r="K74" s="624"/>
      <c r="L74" s="239"/>
      <c r="M74" s="624"/>
      <c r="N74" s="29"/>
      <c r="O74" s="302">
        <f t="shared" si="26"/>
        <v>0</v>
      </c>
      <c r="P74" s="645"/>
      <c r="Q74" s="645"/>
      <c r="R74" s="28"/>
      <c r="S74" s="302">
        <f t="shared" si="27"/>
        <v>0</v>
      </c>
      <c r="T74" s="28"/>
      <c r="U74" s="28"/>
      <c r="V74" s="302">
        <f t="shared" si="28"/>
        <v>0</v>
      </c>
      <c r="W74" s="406"/>
      <c r="X74" s="28"/>
      <c r="Y74" s="28"/>
      <c r="Z74" s="302">
        <f t="shared" si="29"/>
        <v>0</v>
      </c>
      <c r="AA74" s="28"/>
      <c r="AB74" s="28"/>
    </row>
    <row r="75" spans="1:28" s="23" customFormat="1" ht="12.75">
      <c r="A75" s="24" t="s">
        <v>263</v>
      </c>
      <c r="B75" s="25" t="s">
        <v>69</v>
      </c>
      <c r="C75" s="27" t="s">
        <v>20</v>
      </c>
      <c r="D75" s="321">
        <f t="shared" si="23"/>
        <v>0</v>
      </c>
      <c r="E75" s="321">
        <f t="shared" si="24"/>
        <v>0</v>
      </c>
      <c r="F75" s="611"/>
      <c r="G75" s="239"/>
      <c r="H75" s="611"/>
      <c r="I75" s="29"/>
      <c r="J75" s="321">
        <f t="shared" si="25"/>
        <v>0</v>
      </c>
      <c r="K75" s="611"/>
      <c r="L75" s="239"/>
      <c r="M75" s="611"/>
      <c r="N75" s="29"/>
      <c r="O75" s="321">
        <f t="shared" si="26"/>
        <v>0</v>
      </c>
      <c r="P75" s="645"/>
      <c r="Q75" s="645"/>
      <c r="R75" s="28"/>
      <c r="S75" s="321">
        <f t="shared" si="27"/>
        <v>0</v>
      </c>
      <c r="T75" s="28"/>
      <c r="U75" s="28"/>
      <c r="V75" s="321">
        <f t="shared" si="28"/>
        <v>0</v>
      </c>
      <c r="W75" s="410"/>
      <c r="X75" s="28"/>
      <c r="Y75" s="28"/>
      <c r="Z75" s="321">
        <f t="shared" si="29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3"/>
        <v>0</v>
      </c>
      <c r="E76" s="302">
        <f t="shared" si="24"/>
        <v>0</v>
      </c>
      <c r="F76" s="624"/>
      <c r="G76" s="239"/>
      <c r="H76" s="624"/>
      <c r="I76" s="29"/>
      <c r="J76" s="302">
        <f t="shared" si="25"/>
        <v>0</v>
      </c>
      <c r="K76" s="624"/>
      <c r="L76" s="239"/>
      <c r="M76" s="624"/>
      <c r="N76" s="29"/>
      <c r="O76" s="302">
        <f t="shared" si="26"/>
        <v>0</v>
      </c>
      <c r="P76" s="645"/>
      <c r="Q76" s="645"/>
      <c r="R76" s="28"/>
      <c r="S76" s="302">
        <f t="shared" si="27"/>
        <v>0</v>
      </c>
      <c r="T76" s="28"/>
      <c r="U76" s="28"/>
      <c r="V76" s="302">
        <f t="shared" si="28"/>
        <v>0</v>
      </c>
      <c r="W76" s="406"/>
      <c r="X76" s="28"/>
      <c r="Y76" s="28"/>
      <c r="Z76" s="302">
        <f t="shared" si="29"/>
        <v>0</v>
      </c>
      <c r="AA76" s="28"/>
      <c r="AB76" s="28"/>
    </row>
    <row r="77" spans="1:28" s="23" customFormat="1" ht="12.75">
      <c r="A77" s="24" t="s">
        <v>264</v>
      </c>
      <c r="B77" s="25" t="s">
        <v>70</v>
      </c>
      <c r="C77" s="27" t="s">
        <v>20</v>
      </c>
      <c r="D77" s="321">
        <f t="shared" si="23"/>
        <v>0.05</v>
      </c>
      <c r="E77" s="321">
        <f t="shared" si="24"/>
        <v>0.05</v>
      </c>
      <c r="F77" s="611"/>
      <c r="G77" s="239"/>
      <c r="H77" s="611">
        <v>0.05</v>
      </c>
      <c r="I77" s="29"/>
      <c r="J77" s="321">
        <f t="shared" si="25"/>
        <v>0</v>
      </c>
      <c r="K77" s="611"/>
      <c r="L77" s="239"/>
      <c r="M77" s="611"/>
      <c r="N77" s="29"/>
      <c r="O77" s="321">
        <f t="shared" si="26"/>
        <v>0</v>
      </c>
      <c r="P77" s="645"/>
      <c r="Q77" s="645"/>
      <c r="R77" s="28"/>
      <c r="S77" s="321">
        <f t="shared" si="27"/>
        <v>0</v>
      </c>
      <c r="T77" s="28"/>
      <c r="U77" s="28"/>
      <c r="V77" s="321">
        <f t="shared" si="28"/>
        <v>0</v>
      </c>
      <c r="W77" s="410"/>
      <c r="X77" s="28"/>
      <c r="Y77" s="28"/>
      <c r="Z77" s="321">
        <f t="shared" si="29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3"/>
        <v>80</v>
      </c>
      <c r="E78" s="299">
        <f t="shared" si="24"/>
        <v>80</v>
      </c>
      <c r="F78" s="616"/>
      <c r="G78" s="242"/>
      <c r="H78" s="616">
        <v>80</v>
      </c>
      <c r="I78" s="34"/>
      <c r="J78" s="299">
        <f t="shared" si="25"/>
        <v>0</v>
      </c>
      <c r="K78" s="616"/>
      <c r="L78" s="242"/>
      <c r="M78" s="616"/>
      <c r="N78" s="34"/>
      <c r="O78" s="299">
        <f t="shared" si="26"/>
        <v>0</v>
      </c>
      <c r="P78" s="643"/>
      <c r="Q78" s="643"/>
      <c r="R78" s="33"/>
      <c r="S78" s="299">
        <f t="shared" si="27"/>
        <v>0</v>
      </c>
      <c r="T78" s="33"/>
      <c r="U78" s="33"/>
      <c r="V78" s="299">
        <f t="shared" si="28"/>
        <v>0</v>
      </c>
      <c r="W78" s="377"/>
      <c r="X78" s="33"/>
      <c r="Y78" s="33"/>
      <c r="Z78" s="299">
        <f t="shared" si="29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3"/>
        <v>0</v>
      </c>
      <c r="E79" s="365">
        <f t="shared" si="24"/>
        <v>0</v>
      </c>
      <c r="F79" s="627"/>
      <c r="G79" s="250"/>
      <c r="H79" s="627"/>
      <c r="I79" s="44"/>
      <c r="J79" s="365">
        <f t="shared" si="25"/>
        <v>0</v>
      </c>
      <c r="K79" s="627"/>
      <c r="L79" s="250"/>
      <c r="M79" s="627"/>
      <c r="N79" s="44"/>
      <c r="O79" s="365">
        <f t="shared" si="26"/>
        <v>0</v>
      </c>
      <c r="P79" s="642"/>
      <c r="Q79" s="642"/>
      <c r="R79" s="48"/>
      <c r="S79" s="365">
        <f t="shared" si="27"/>
        <v>0</v>
      </c>
      <c r="T79" s="48"/>
      <c r="U79" s="48"/>
      <c r="V79" s="365">
        <f t="shared" si="28"/>
        <v>0</v>
      </c>
      <c r="W79" s="413"/>
      <c r="X79" s="48"/>
      <c r="Y79" s="48"/>
      <c r="Z79" s="365">
        <f t="shared" si="29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3"/>
        <v>0</v>
      </c>
      <c r="E80" s="299">
        <f t="shared" si="24"/>
        <v>0</v>
      </c>
      <c r="F80" s="616"/>
      <c r="G80" s="242"/>
      <c r="H80" s="616"/>
      <c r="I80" s="33"/>
      <c r="J80" s="299">
        <f t="shared" si="25"/>
        <v>0</v>
      </c>
      <c r="K80" s="616"/>
      <c r="L80" s="242"/>
      <c r="M80" s="616"/>
      <c r="N80" s="33"/>
      <c r="O80" s="299">
        <f t="shared" si="26"/>
        <v>0</v>
      </c>
      <c r="P80" s="643"/>
      <c r="Q80" s="643"/>
      <c r="R80" s="33"/>
      <c r="S80" s="299">
        <f t="shared" si="27"/>
        <v>0</v>
      </c>
      <c r="T80" s="33"/>
      <c r="U80" s="33"/>
      <c r="V80" s="299">
        <f t="shared" si="28"/>
        <v>0</v>
      </c>
      <c r="W80" s="377"/>
      <c r="X80" s="33"/>
      <c r="Y80" s="33"/>
      <c r="Z80" s="299">
        <f t="shared" si="29"/>
        <v>0</v>
      </c>
      <c r="AA80" s="33"/>
      <c r="AB80" s="34"/>
    </row>
    <row r="81" spans="1:28" s="23" customFormat="1" ht="12.75">
      <c r="A81" s="41" t="s">
        <v>265</v>
      </c>
      <c r="B81" s="42" t="s">
        <v>74</v>
      </c>
      <c r="C81" s="43" t="s">
        <v>34</v>
      </c>
      <c r="D81" s="362">
        <f t="shared" si="23"/>
        <v>0</v>
      </c>
      <c r="E81" s="362">
        <f t="shared" si="24"/>
        <v>0</v>
      </c>
      <c r="F81" s="622"/>
      <c r="G81" s="248"/>
      <c r="H81" s="622"/>
      <c r="I81" s="45"/>
      <c r="J81" s="362">
        <f t="shared" si="25"/>
        <v>0</v>
      </c>
      <c r="K81" s="622"/>
      <c r="L81" s="248"/>
      <c r="M81" s="622"/>
      <c r="N81" s="45"/>
      <c r="O81" s="362">
        <f t="shared" si="26"/>
        <v>0</v>
      </c>
      <c r="P81" s="646"/>
      <c r="Q81" s="646"/>
      <c r="R81" s="44"/>
      <c r="S81" s="362">
        <f t="shared" si="27"/>
        <v>0</v>
      </c>
      <c r="T81" s="44"/>
      <c r="U81" s="44"/>
      <c r="V81" s="362">
        <f t="shared" si="28"/>
        <v>0</v>
      </c>
      <c r="W81" s="415"/>
      <c r="X81" s="44"/>
      <c r="Y81" s="45"/>
      <c r="Z81" s="362">
        <f t="shared" si="29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3"/>
        <v>0</v>
      </c>
      <c r="E82" s="302">
        <f t="shared" si="24"/>
        <v>0</v>
      </c>
      <c r="F82" s="624"/>
      <c r="G82" s="243"/>
      <c r="H82" s="624"/>
      <c r="I82" s="34"/>
      <c r="J82" s="302">
        <f t="shared" si="25"/>
        <v>0</v>
      </c>
      <c r="K82" s="624"/>
      <c r="L82" s="243"/>
      <c r="M82" s="624"/>
      <c r="N82" s="34"/>
      <c r="O82" s="302">
        <f t="shared" si="26"/>
        <v>0</v>
      </c>
      <c r="P82" s="643"/>
      <c r="Q82" s="643"/>
      <c r="R82" s="33"/>
      <c r="S82" s="302">
        <f t="shared" si="27"/>
        <v>0</v>
      </c>
      <c r="T82" s="33"/>
      <c r="U82" s="33"/>
      <c r="V82" s="302">
        <f t="shared" si="28"/>
        <v>0</v>
      </c>
      <c r="W82" s="376"/>
      <c r="X82" s="33"/>
      <c r="Y82" s="34"/>
      <c r="Z82" s="302">
        <f t="shared" si="29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30" ref="E83:AB83">E85+E87+E89</f>
        <v>0</v>
      </c>
      <c r="F83" s="301">
        <f t="shared" si="30"/>
        <v>0</v>
      </c>
      <c r="G83" s="301">
        <f t="shared" si="30"/>
        <v>0</v>
      </c>
      <c r="H83" s="301">
        <f t="shared" si="30"/>
        <v>0</v>
      </c>
      <c r="I83" s="301">
        <f t="shared" si="30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30"/>
        <v>0</v>
      </c>
      <c r="P83" s="301">
        <f t="shared" si="30"/>
        <v>0</v>
      </c>
      <c r="Q83" s="301">
        <f t="shared" si="30"/>
        <v>0</v>
      </c>
      <c r="R83" s="301">
        <f t="shared" si="30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30"/>
        <v>0</v>
      </c>
      <c r="W83" s="301">
        <f>W85+W87+W89</f>
        <v>0</v>
      </c>
      <c r="X83" s="301">
        <f t="shared" si="30"/>
        <v>0</v>
      </c>
      <c r="Y83" s="301">
        <f t="shared" si="30"/>
        <v>0</v>
      </c>
      <c r="Z83" s="301">
        <f t="shared" si="30"/>
        <v>0</v>
      </c>
      <c r="AA83" s="301">
        <f t="shared" si="30"/>
        <v>0</v>
      </c>
      <c r="AB83" s="301">
        <f t="shared" si="30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1" ref="D84:D89">F84+H84+K84+M84+P84+Q84+W84+X84</f>
        <v>0</v>
      </c>
      <c r="E84" s="344">
        <f aca="true" t="shared" si="32" ref="E84:E89">F84+H84</f>
        <v>0</v>
      </c>
      <c r="F84" s="614"/>
      <c r="G84" s="179"/>
      <c r="H84" s="614"/>
      <c r="I84" s="84"/>
      <c r="J84" s="344">
        <f aca="true" t="shared" si="33" ref="J84:J89">K84+M84</f>
        <v>0</v>
      </c>
      <c r="K84" s="614"/>
      <c r="L84" s="179"/>
      <c r="M84" s="614"/>
      <c r="N84" s="84"/>
      <c r="O84" s="344">
        <f aca="true" t="shared" si="34" ref="O84:O89">P84+Q84</f>
        <v>0</v>
      </c>
      <c r="P84" s="644"/>
      <c r="Q84" s="644"/>
      <c r="R84" s="94"/>
      <c r="S84" s="344">
        <f aca="true" t="shared" si="35" ref="S84:S89">T84</f>
        <v>0</v>
      </c>
      <c r="T84" s="46"/>
      <c r="U84" s="94"/>
      <c r="V84" s="344">
        <f aca="true" t="shared" si="36" ref="V84:V89">X84+W84</f>
        <v>0</v>
      </c>
      <c r="W84" s="411"/>
      <c r="X84" s="85"/>
      <c r="Y84" s="84"/>
      <c r="Z84" s="344">
        <f aca="true" t="shared" si="37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1"/>
        <v>0</v>
      </c>
      <c r="E85" s="299">
        <f t="shared" si="32"/>
        <v>0</v>
      </c>
      <c r="F85" s="616"/>
      <c r="G85" s="271"/>
      <c r="H85" s="616"/>
      <c r="I85" s="88"/>
      <c r="J85" s="299">
        <f t="shared" si="33"/>
        <v>0</v>
      </c>
      <c r="K85" s="616"/>
      <c r="L85" s="271"/>
      <c r="M85" s="616"/>
      <c r="N85" s="88"/>
      <c r="O85" s="299">
        <f t="shared" si="34"/>
        <v>0</v>
      </c>
      <c r="P85" s="643"/>
      <c r="Q85" s="643"/>
      <c r="R85" s="67"/>
      <c r="S85" s="299">
        <f t="shared" si="35"/>
        <v>0</v>
      </c>
      <c r="T85" s="67"/>
      <c r="U85" s="67"/>
      <c r="V85" s="299">
        <f t="shared" si="36"/>
        <v>0</v>
      </c>
      <c r="W85" s="377"/>
      <c r="X85" s="86"/>
      <c r="Y85" s="88"/>
      <c r="Z85" s="299">
        <f t="shared" si="37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1"/>
        <v>0</v>
      </c>
      <c r="E86" s="500">
        <f t="shared" si="32"/>
        <v>0</v>
      </c>
      <c r="F86" s="628"/>
      <c r="G86" s="8"/>
      <c r="H86" s="628"/>
      <c r="I86" s="501"/>
      <c r="J86" s="500">
        <f t="shared" si="33"/>
        <v>0</v>
      </c>
      <c r="K86" s="628"/>
      <c r="L86" s="8"/>
      <c r="M86" s="628"/>
      <c r="N86" s="501"/>
      <c r="O86" s="500">
        <f t="shared" si="34"/>
        <v>0</v>
      </c>
      <c r="P86" s="646"/>
      <c r="Q86" s="647"/>
      <c r="R86" s="175"/>
      <c r="S86" s="500">
        <f t="shared" si="35"/>
        <v>0</v>
      </c>
      <c r="T86" s="175"/>
      <c r="U86" s="175"/>
      <c r="V86" s="500">
        <f t="shared" si="36"/>
        <v>0</v>
      </c>
      <c r="W86" s="415"/>
      <c r="X86" s="175"/>
      <c r="Y86" s="501"/>
      <c r="Z86" s="500">
        <f t="shared" si="37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1"/>
        <v>0</v>
      </c>
      <c r="E87" s="299">
        <f t="shared" si="32"/>
        <v>0</v>
      </c>
      <c r="F87" s="616"/>
      <c r="G87" s="67"/>
      <c r="H87" s="616"/>
      <c r="I87" s="88"/>
      <c r="J87" s="299">
        <f t="shared" si="33"/>
        <v>0</v>
      </c>
      <c r="K87" s="616"/>
      <c r="L87" s="67"/>
      <c r="M87" s="616"/>
      <c r="N87" s="88"/>
      <c r="O87" s="299">
        <f t="shared" si="34"/>
        <v>0</v>
      </c>
      <c r="P87" s="643"/>
      <c r="Q87" s="648"/>
      <c r="R87" s="86"/>
      <c r="S87" s="299">
        <f t="shared" si="35"/>
        <v>0</v>
      </c>
      <c r="T87" s="86"/>
      <c r="U87" s="86"/>
      <c r="V87" s="299">
        <f t="shared" si="36"/>
        <v>0</v>
      </c>
      <c r="W87" s="377"/>
      <c r="X87" s="86"/>
      <c r="Y87" s="88"/>
      <c r="Z87" s="299">
        <f t="shared" si="37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1"/>
        <v>0</v>
      </c>
      <c r="E88" s="361">
        <f t="shared" si="32"/>
        <v>0</v>
      </c>
      <c r="F88" s="621"/>
      <c r="G88" s="75"/>
      <c r="H88" s="621"/>
      <c r="I88" s="102"/>
      <c r="J88" s="361">
        <f t="shared" si="33"/>
        <v>0</v>
      </c>
      <c r="K88" s="621"/>
      <c r="L88" s="75"/>
      <c r="M88" s="621"/>
      <c r="N88" s="102"/>
      <c r="O88" s="361">
        <f t="shared" si="34"/>
        <v>0</v>
      </c>
      <c r="P88" s="649"/>
      <c r="Q88" s="649"/>
      <c r="R88" s="75"/>
      <c r="S88" s="361">
        <f t="shared" si="35"/>
        <v>0</v>
      </c>
      <c r="T88" s="75"/>
      <c r="U88" s="75"/>
      <c r="V88" s="361">
        <f t="shared" si="36"/>
        <v>0</v>
      </c>
      <c r="W88" s="351"/>
      <c r="X88" s="75"/>
      <c r="Y88" s="102"/>
      <c r="Z88" s="361">
        <f t="shared" si="37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1"/>
        <v>0</v>
      </c>
      <c r="E89" s="302">
        <f t="shared" si="32"/>
        <v>0</v>
      </c>
      <c r="F89" s="624"/>
      <c r="G89" s="98"/>
      <c r="H89" s="624"/>
      <c r="I89" s="99"/>
      <c r="J89" s="302">
        <f t="shared" si="33"/>
        <v>0</v>
      </c>
      <c r="K89" s="624"/>
      <c r="L89" s="98"/>
      <c r="M89" s="624"/>
      <c r="N89" s="99"/>
      <c r="O89" s="302">
        <f t="shared" si="34"/>
        <v>0</v>
      </c>
      <c r="P89" s="642"/>
      <c r="Q89" s="642"/>
      <c r="R89" s="98"/>
      <c r="S89" s="302">
        <f t="shared" si="35"/>
        <v>0</v>
      </c>
      <c r="T89" s="98"/>
      <c r="U89" s="98"/>
      <c r="V89" s="302">
        <f t="shared" si="36"/>
        <v>0</v>
      </c>
      <c r="W89" s="399"/>
      <c r="X89" s="98"/>
      <c r="Y89" s="99"/>
      <c r="Z89" s="302">
        <f t="shared" si="37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8" ref="D90:N90">D91+D92</f>
        <v>0</v>
      </c>
      <c r="E90" s="356">
        <f t="shared" si="38"/>
        <v>0</v>
      </c>
      <c r="F90" s="356">
        <f t="shared" si="38"/>
        <v>0</v>
      </c>
      <c r="G90" s="356">
        <f t="shared" si="38"/>
        <v>0</v>
      </c>
      <c r="H90" s="356">
        <f t="shared" si="38"/>
        <v>0</v>
      </c>
      <c r="I90" s="356">
        <f t="shared" si="38"/>
        <v>0</v>
      </c>
      <c r="J90" s="356">
        <f t="shared" si="38"/>
        <v>0</v>
      </c>
      <c r="K90" s="356">
        <f t="shared" si="38"/>
        <v>0</v>
      </c>
      <c r="L90" s="356">
        <f t="shared" si="38"/>
        <v>0</v>
      </c>
      <c r="M90" s="356">
        <f t="shared" si="38"/>
        <v>0</v>
      </c>
      <c r="N90" s="356">
        <f t="shared" si="38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7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7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7"/>
        <v>0</v>
      </c>
      <c r="AA92" s="108"/>
      <c r="AB92" s="140"/>
    </row>
    <row r="93" spans="1:28" ht="13.5" thickBot="1">
      <c r="A93" s="109" t="s">
        <v>266</v>
      </c>
      <c r="B93" s="110" t="s">
        <v>116</v>
      </c>
      <c r="C93" s="111" t="s">
        <v>10</v>
      </c>
      <c r="D93" s="310">
        <f>F93+H93+K93+M93+P93+Q93+W93+X93</f>
        <v>61.21</v>
      </c>
      <c r="E93" s="310">
        <f>F93+H93</f>
        <v>61.21</v>
      </c>
      <c r="F93" s="629">
        <v>61.21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9" ref="D94:I94">D93+D90+D83+D68+D18</f>
        <v>359.45000000000005</v>
      </c>
      <c r="E94" s="174">
        <f t="shared" si="39"/>
        <v>359.45000000000005</v>
      </c>
      <c r="F94" s="174">
        <f t="shared" si="39"/>
        <v>61.21</v>
      </c>
      <c r="G94" s="174">
        <f t="shared" si="39"/>
        <v>0</v>
      </c>
      <c r="H94" s="174">
        <f t="shared" si="39"/>
        <v>298.24</v>
      </c>
      <c r="I94" s="174">
        <f t="shared" si="39"/>
        <v>0</v>
      </c>
      <c r="J94" s="174">
        <f aca="true" t="shared" si="40" ref="J94:O94">J93+J90+J83+J68+J18</f>
        <v>0</v>
      </c>
      <c r="K94" s="174">
        <f t="shared" si="40"/>
        <v>0</v>
      </c>
      <c r="L94" s="174">
        <f t="shared" si="40"/>
        <v>0</v>
      </c>
      <c r="M94" s="174">
        <f t="shared" si="40"/>
        <v>0</v>
      </c>
      <c r="N94" s="174">
        <f t="shared" si="40"/>
        <v>0</v>
      </c>
      <c r="O94" s="174">
        <f t="shared" si="40"/>
        <v>0</v>
      </c>
      <c r="P94" s="174">
        <f aca="true" t="shared" si="41" ref="P94:AB94">P93+P90+P83+P68+P18</f>
        <v>0</v>
      </c>
      <c r="Q94" s="174">
        <f t="shared" si="41"/>
        <v>0</v>
      </c>
      <c r="R94" s="174">
        <f t="shared" si="41"/>
        <v>0</v>
      </c>
      <c r="S94" s="174">
        <f t="shared" si="41"/>
        <v>0</v>
      </c>
      <c r="T94" s="174">
        <f t="shared" si="41"/>
        <v>0</v>
      </c>
      <c r="U94" s="174">
        <f t="shared" si="41"/>
        <v>0</v>
      </c>
      <c r="V94" s="174">
        <f t="shared" si="41"/>
        <v>0</v>
      </c>
      <c r="W94" s="174">
        <f t="shared" si="41"/>
        <v>0</v>
      </c>
      <c r="X94" s="174">
        <f t="shared" si="41"/>
        <v>0</v>
      </c>
      <c r="Y94" s="174">
        <f t="shared" si="41"/>
        <v>0</v>
      </c>
      <c r="Z94" s="174">
        <f t="shared" si="41"/>
        <v>0</v>
      </c>
      <c r="AA94" s="174">
        <f t="shared" si="41"/>
        <v>0</v>
      </c>
      <c r="AB94" s="174">
        <f t="shared" si="41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2" ref="E96:E127">F96+H96</f>
        <v>0</v>
      </c>
      <c r="F96" s="622"/>
      <c r="G96" s="94"/>
      <c r="H96" s="622"/>
      <c r="I96" s="178"/>
      <c r="J96" s="366">
        <f aca="true" t="shared" si="43" ref="J96:J127">K96+M96</f>
        <v>0</v>
      </c>
      <c r="K96" s="622"/>
      <c r="L96" s="94"/>
      <c r="M96" s="622"/>
      <c r="N96" s="178"/>
      <c r="O96" s="366">
        <f aca="true" t="shared" si="44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5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6" ref="D97:D150">F97+H97+X97+AA97+K97+M97+O97</f>
        <v>0</v>
      </c>
      <c r="E97" s="313">
        <f t="shared" si="42"/>
        <v>0</v>
      </c>
      <c r="F97" s="616"/>
      <c r="G97" s="92"/>
      <c r="H97" s="616"/>
      <c r="I97" s="99"/>
      <c r="J97" s="313">
        <f t="shared" si="43"/>
        <v>0</v>
      </c>
      <c r="K97" s="616"/>
      <c r="L97" s="92"/>
      <c r="M97" s="616"/>
      <c r="N97" s="99"/>
      <c r="O97" s="313">
        <f t="shared" si="44"/>
        <v>0</v>
      </c>
      <c r="P97" s="652"/>
      <c r="Q97" s="652"/>
      <c r="R97" s="99"/>
      <c r="S97" s="313"/>
      <c r="T97" s="99"/>
      <c r="U97" s="99"/>
      <c r="V97" s="313">
        <f t="shared" si="45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6"/>
        <v>0</v>
      </c>
      <c r="E98" s="366">
        <f t="shared" si="42"/>
        <v>0</v>
      </c>
      <c r="F98" s="622"/>
      <c r="G98" s="223"/>
      <c r="H98" s="622"/>
      <c r="I98" s="94"/>
      <c r="J98" s="366">
        <f t="shared" si="43"/>
        <v>0</v>
      </c>
      <c r="K98" s="622"/>
      <c r="L98" s="223"/>
      <c r="M98" s="622"/>
      <c r="N98" s="94"/>
      <c r="O98" s="366">
        <f t="shared" si="44"/>
        <v>0</v>
      </c>
      <c r="P98" s="644"/>
      <c r="Q98" s="644"/>
      <c r="R98" s="94"/>
      <c r="S98" s="366"/>
      <c r="T98" s="94"/>
      <c r="U98" s="94"/>
      <c r="V98" s="366">
        <f t="shared" si="45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6"/>
        <v>0</v>
      </c>
      <c r="E99" s="313">
        <f t="shared" si="42"/>
        <v>0</v>
      </c>
      <c r="F99" s="616"/>
      <c r="G99" s="98"/>
      <c r="H99" s="616"/>
      <c r="I99" s="163"/>
      <c r="J99" s="313">
        <f t="shared" si="43"/>
        <v>0</v>
      </c>
      <c r="K99" s="616"/>
      <c r="L99" s="98"/>
      <c r="M99" s="616"/>
      <c r="N99" s="163"/>
      <c r="O99" s="313">
        <f t="shared" si="44"/>
        <v>0</v>
      </c>
      <c r="P99" s="653"/>
      <c r="Q99" s="653"/>
      <c r="R99" s="163"/>
      <c r="S99" s="313"/>
      <c r="T99" s="163"/>
      <c r="U99" s="163"/>
      <c r="V99" s="313">
        <f t="shared" si="45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6"/>
        <v>0</v>
      </c>
      <c r="E100" s="363">
        <f t="shared" si="42"/>
        <v>0</v>
      </c>
      <c r="F100" s="621"/>
      <c r="G100" s="225"/>
      <c r="H100" s="621"/>
      <c r="I100" s="94"/>
      <c r="J100" s="363">
        <f t="shared" si="43"/>
        <v>0</v>
      </c>
      <c r="K100" s="621"/>
      <c r="L100" s="225"/>
      <c r="M100" s="621"/>
      <c r="N100" s="94"/>
      <c r="O100" s="363">
        <f t="shared" si="44"/>
        <v>0</v>
      </c>
      <c r="P100" s="644"/>
      <c r="Q100" s="644"/>
      <c r="R100" s="94"/>
      <c r="S100" s="363"/>
      <c r="T100" s="94"/>
      <c r="U100" s="94"/>
      <c r="V100" s="363">
        <f t="shared" si="45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6"/>
        <v>0</v>
      </c>
      <c r="E101" s="354">
        <f t="shared" si="42"/>
        <v>0</v>
      </c>
      <c r="F101" s="615"/>
      <c r="G101" s="229"/>
      <c r="H101" s="615"/>
      <c r="I101" s="67"/>
      <c r="J101" s="354">
        <f t="shared" si="43"/>
        <v>0</v>
      </c>
      <c r="K101" s="615"/>
      <c r="L101" s="229"/>
      <c r="M101" s="615"/>
      <c r="N101" s="67"/>
      <c r="O101" s="354">
        <f t="shared" si="44"/>
        <v>0</v>
      </c>
      <c r="P101" s="643"/>
      <c r="Q101" s="643"/>
      <c r="R101" s="67"/>
      <c r="S101" s="354"/>
      <c r="T101" s="67"/>
      <c r="U101" s="67"/>
      <c r="V101" s="354">
        <f t="shared" si="45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6"/>
        <v>0</v>
      </c>
      <c r="E102" s="364">
        <f t="shared" si="42"/>
        <v>0</v>
      </c>
      <c r="F102" s="610"/>
      <c r="G102" s="94"/>
      <c r="H102" s="610"/>
      <c r="I102" s="102"/>
      <c r="J102" s="364">
        <f t="shared" si="43"/>
        <v>0</v>
      </c>
      <c r="K102" s="610"/>
      <c r="L102" s="94"/>
      <c r="M102" s="610"/>
      <c r="N102" s="102"/>
      <c r="O102" s="364">
        <f t="shared" si="44"/>
        <v>0</v>
      </c>
      <c r="P102" s="654"/>
      <c r="Q102" s="654"/>
      <c r="R102" s="102"/>
      <c r="S102" s="364"/>
      <c r="T102" s="102"/>
      <c r="U102" s="102"/>
      <c r="V102" s="364">
        <f t="shared" si="45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6"/>
        <v>0</v>
      </c>
      <c r="E103" s="313">
        <f t="shared" si="42"/>
        <v>0</v>
      </c>
      <c r="F103" s="616"/>
      <c r="G103" s="92"/>
      <c r="H103" s="616"/>
      <c r="I103" s="171"/>
      <c r="J103" s="313">
        <f t="shared" si="43"/>
        <v>0</v>
      </c>
      <c r="K103" s="616"/>
      <c r="L103" s="92"/>
      <c r="M103" s="616"/>
      <c r="N103" s="171"/>
      <c r="O103" s="313">
        <f t="shared" si="44"/>
        <v>0</v>
      </c>
      <c r="P103" s="655"/>
      <c r="Q103" s="655"/>
      <c r="R103" s="171"/>
      <c r="S103" s="313"/>
      <c r="T103" s="171"/>
      <c r="U103" s="171"/>
      <c r="V103" s="313">
        <f t="shared" si="45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6"/>
        <v>0</v>
      </c>
      <c r="E104" s="363">
        <f t="shared" si="42"/>
        <v>0</v>
      </c>
      <c r="F104" s="621"/>
      <c r="G104" s="94"/>
      <c r="H104" s="621"/>
      <c r="I104" s="178"/>
      <c r="J104" s="363">
        <f t="shared" si="43"/>
        <v>0</v>
      </c>
      <c r="K104" s="621"/>
      <c r="L104" s="94"/>
      <c r="M104" s="621"/>
      <c r="N104" s="178"/>
      <c r="O104" s="363">
        <f t="shared" si="44"/>
        <v>0</v>
      </c>
      <c r="P104" s="651"/>
      <c r="Q104" s="651"/>
      <c r="R104" s="178"/>
      <c r="S104" s="363"/>
      <c r="T104" s="178"/>
      <c r="U104" s="178"/>
      <c r="V104" s="363">
        <f t="shared" si="45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6"/>
        <v>0</v>
      </c>
      <c r="E105" s="354">
        <f t="shared" si="42"/>
        <v>0</v>
      </c>
      <c r="F105" s="615"/>
      <c r="G105" s="92"/>
      <c r="H105" s="615"/>
      <c r="I105" s="171"/>
      <c r="J105" s="354">
        <f t="shared" si="43"/>
        <v>0</v>
      </c>
      <c r="K105" s="615"/>
      <c r="L105" s="92"/>
      <c r="M105" s="615"/>
      <c r="N105" s="171"/>
      <c r="O105" s="354">
        <f t="shared" si="44"/>
        <v>0</v>
      </c>
      <c r="P105" s="655"/>
      <c r="Q105" s="655"/>
      <c r="R105" s="171"/>
      <c r="S105" s="354"/>
      <c r="T105" s="171"/>
      <c r="U105" s="171"/>
      <c r="V105" s="354">
        <f t="shared" si="45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6"/>
        <v>0</v>
      </c>
      <c r="E106" s="364">
        <f t="shared" si="42"/>
        <v>0</v>
      </c>
      <c r="F106" s="610"/>
      <c r="G106" s="94"/>
      <c r="H106" s="610"/>
      <c r="I106" s="178"/>
      <c r="J106" s="364">
        <f t="shared" si="43"/>
        <v>0</v>
      </c>
      <c r="K106" s="610"/>
      <c r="L106" s="94"/>
      <c r="M106" s="610"/>
      <c r="N106" s="178"/>
      <c r="O106" s="364">
        <f t="shared" si="44"/>
        <v>0</v>
      </c>
      <c r="P106" s="651"/>
      <c r="Q106" s="651"/>
      <c r="R106" s="178"/>
      <c r="S106" s="364"/>
      <c r="T106" s="178"/>
      <c r="U106" s="178"/>
      <c r="V106" s="364">
        <f t="shared" si="45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6"/>
        <v>0</v>
      </c>
      <c r="E107" s="313">
        <f t="shared" si="42"/>
        <v>0</v>
      </c>
      <c r="F107" s="616"/>
      <c r="G107" s="67"/>
      <c r="H107" s="616"/>
      <c r="I107" s="68"/>
      <c r="J107" s="313">
        <f t="shared" si="43"/>
        <v>0</v>
      </c>
      <c r="K107" s="616"/>
      <c r="L107" s="67"/>
      <c r="M107" s="616"/>
      <c r="N107" s="68"/>
      <c r="O107" s="313">
        <f t="shared" si="44"/>
        <v>0</v>
      </c>
      <c r="P107" s="656"/>
      <c r="Q107" s="656"/>
      <c r="R107" s="68"/>
      <c r="S107" s="313"/>
      <c r="T107" s="68"/>
      <c r="U107" s="68"/>
      <c r="V107" s="313">
        <f t="shared" si="45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6"/>
        <v>0</v>
      </c>
      <c r="E108" s="363">
        <f t="shared" si="42"/>
        <v>0</v>
      </c>
      <c r="F108" s="621"/>
      <c r="G108" s="75"/>
      <c r="H108" s="621"/>
      <c r="I108" s="102"/>
      <c r="J108" s="363">
        <f t="shared" si="43"/>
        <v>0</v>
      </c>
      <c r="K108" s="621"/>
      <c r="L108" s="75"/>
      <c r="M108" s="621"/>
      <c r="N108" s="102"/>
      <c r="O108" s="363">
        <f t="shared" si="44"/>
        <v>0</v>
      </c>
      <c r="P108" s="654"/>
      <c r="Q108" s="654"/>
      <c r="R108" s="102"/>
      <c r="S108" s="363"/>
      <c r="T108" s="102"/>
      <c r="U108" s="102"/>
      <c r="V108" s="363">
        <f t="shared" si="45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6"/>
        <v>0</v>
      </c>
      <c r="E109" s="354">
        <f t="shared" si="42"/>
        <v>0</v>
      </c>
      <c r="F109" s="615"/>
      <c r="G109" s="163"/>
      <c r="H109" s="615"/>
      <c r="I109" s="171"/>
      <c r="J109" s="354">
        <f t="shared" si="43"/>
        <v>0</v>
      </c>
      <c r="K109" s="615"/>
      <c r="L109" s="163"/>
      <c r="M109" s="615"/>
      <c r="N109" s="171"/>
      <c r="O109" s="354">
        <f t="shared" si="44"/>
        <v>0</v>
      </c>
      <c r="P109" s="655"/>
      <c r="Q109" s="655"/>
      <c r="R109" s="171"/>
      <c r="S109" s="354"/>
      <c r="T109" s="171"/>
      <c r="U109" s="171"/>
      <c r="V109" s="354">
        <f t="shared" si="45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6"/>
        <v>0</v>
      </c>
      <c r="E110" s="366">
        <f t="shared" si="42"/>
        <v>0</v>
      </c>
      <c r="F110" s="622"/>
      <c r="G110" s="225"/>
      <c r="H110" s="622"/>
      <c r="I110" s="178"/>
      <c r="J110" s="366">
        <f t="shared" si="43"/>
        <v>0</v>
      </c>
      <c r="K110" s="622"/>
      <c r="L110" s="225"/>
      <c r="M110" s="622"/>
      <c r="N110" s="178"/>
      <c r="O110" s="366">
        <f t="shared" si="44"/>
        <v>0</v>
      </c>
      <c r="P110" s="651"/>
      <c r="Q110" s="651"/>
      <c r="R110" s="178"/>
      <c r="S110" s="366"/>
      <c r="T110" s="178"/>
      <c r="U110" s="178"/>
      <c r="V110" s="366">
        <f t="shared" si="45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6"/>
        <v>0</v>
      </c>
      <c r="E111" s="313">
        <f t="shared" si="42"/>
        <v>0</v>
      </c>
      <c r="F111" s="616"/>
      <c r="G111" s="229"/>
      <c r="H111" s="616"/>
      <c r="I111" s="171"/>
      <c r="J111" s="313">
        <f t="shared" si="43"/>
        <v>0</v>
      </c>
      <c r="K111" s="616"/>
      <c r="L111" s="229"/>
      <c r="M111" s="616"/>
      <c r="N111" s="171"/>
      <c r="O111" s="313">
        <f t="shared" si="44"/>
        <v>0</v>
      </c>
      <c r="P111" s="655"/>
      <c r="Q111" s="655"/>
      <c r="R111" s="171"/>
      <c r="S111" s="313"/>
      <c r="T111" s="171"/>
      <c r="U111" s="171"/>
      <c r="V111" s="313">
        <f t="shared" si="45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6"/>
        <v>0</v>
      </c>
      <c r="E112" s="363">
        <f t="shared" si="42"/>
        <v>0</v>
      </c>
      <c r="F112" s="621"/>
      <c r="G112" s="223"/>
      <c r="H112" s="621"/>
      <c r="I112" s="178"/>
      <c r="J112" s="363">
        <f t="shared" si="43"/>
        <v>0</v>
      </c>
      <c r="K112" s="621"/>
      <c r="L112" s="223"/>
      <c r="M112" s="621"/>
      <c r="N112" s="178"/>
      <c r="O112" s="363">
        <f t="shared" si="44"/>
        <v>0</v>
      </c>
      <c r="P112" s="651"/>
      <c r="Q112" s="651"/>
      <c r="R112" s="178"/>
      <c r="S112" s="363"/>
      <c r="T112" s="178"/>
      <c r="U112" s="178"/>
      <c r="V112" s="363">
        <f t="shared" si="45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6"/>
        <v>0</v>
      </c>
      <c r="E113" s="354">
        <f t="shared" si="42"/>
        <v>0</v>
      </c>
      <c r="F113" s="615"/>
      <c r="G113" s="226"/>
      <c r="H113" s="615"/>
      <c r="I113" s="171"/>
      <c r="J113" s="354">
        <f t="shared" si="43"/>
        <v>0</v>
      </c>
      <c r="K113" s="615"/>
      <c r="L113" s="226"/>
      <c r="M113" s="615"/>
      <c r="N113" s="171"/>
      <c r="O113" s="354">
        <f t="shared" si="44"/>
        <v>0</v>
      </c>
      <c r="P113" s="655"/>
      <c r="Q113" s="655"/>
      <c r="R113" s="171"/>
      <c r="S113" s="354"/>
      <c r="T113" s="171"/>
      <c r="U113" s="171"/>
      <c r="V113" s="354">
        <f t="shared" si="45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6"/>
        <v>46.2</v>
      </c>
      <c r="E114" s="237">
        <f t="shared" si="42"/>
        <v>46.2</v>
      </c>
      <c r="F114" s="630"/>
      <c r="G114" s="309"/>
      <c r="H114" s="630">
        <v>46.2</v>
      </c>
      <c r="I114" s="46"/>
      <c r="J114" s="237">
        <f t="shared" si="43"/>
        <v>0</v>
      </c>
      <c r="K114" s="630"/>
      <c r="L114" s="309"/>
      <c r="M114" s="630"/>
      <c r="N114" s="46"/>
      <c r="O114" s="237">
        <f t="shared" si="44"/>
        <v>0</v>
      </c>
      <c r="P114" s="644"/>
      <c r="Q114" s="644"/>
      <c r="R114" s="46"/>
      <c r="S114" s="237"/>
      <c r="T114" s="46"/>
      <c r="U114" s="46"/>
      <c r="V114" s="237">
        <f t="shared" si="45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6"/>
        <v>0</v>
      </c>
      <c r="E115" s="313">
        <f t="shared" si="42"/>
        <v>0</v>
      </c>
      <c r="F115" s="616"/>
      <c r="G115" s="230"/>
      <c r="H115" s="616"/>
      <c r="I115" s="36"/>
      <c r="J115" s="313">
        <f t="shared" si="43"/>
        <v>0</v>
      </c>
      <c r="K115" s="616"/>
      <c r="L115" s="230"/>
      <c r="M115" s="616"/>
      <c r="N115" s="36"/>
      <c r="O115" s="313">
        <f t="shared" si="44"/>
        <v>0</v>
      </c>
      <c r="P115" s="649"/>
      <c r="Q115" s="649"/>
      <c r="R115" s="36"/>
      <c r="S115" s="313"/>
      <c r="T115" s="36"/>
      <c r="U115" s="36"/>
      <c r="V115" s="313">
        <f t="shared" si="45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6"/>
        <v>0</v>
      </c>
      <c r="E116" s="305">
        <f t="shared" si="42"/>
        <v>0</v>
      </c>
      <c r="F116" s="623"/>
      <c r="G116" s="226"/>
      <c r="H116" s="623"/>
      <c r="I116" s="8"/>
      <c r="J116" s="305">
        <f t="shared" si="43"/>
        <v>0</v>
      </c>
      <c r="K116" s="623"/>
      <c r="L116" s="226"/>
      <c r="M116" s="623"/>
      <c r="N116" s="8"/>
      <c r="O116" s="305">
        <f t="shared" si="44"/>
        <v>0</v>
      </c>
      <c r="P116" s="646"/>
      <c r="Q116" s="646"/>
      <c r="R116" s="8"/>
      <c r="S116" s="305"/>
      <c r="T116" s="8"/>
      <c r="U116" s="8"/>
      <c r="V116" s="305">
        <f t="shared" si="45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6"/>
        <v>0</v>
      </c>
      <c r="E117" s="310">
        <f t="shared" si="42"/>
        <v>0</v>
      </c>
      <c r="F117" s="629"/>
      <c r="G117" s="311"/>
      <c r="H117" s="629">
        <v>0</v>
      </c>
      <c r="I117" s="108"/>
      <c r="J117" s="310">
        <f t="shared" si="43"/>
        <v>0</v>
      </c>
      <c r="K117" s="629"/>
      <c r="L117" s="311"/>
      <c r="M117" s="629"/>
      <c r="N117" s="108"/>
      <c r="O117" s="310">
        <f t="shared" si="44"/>
        <v>0</v>
      </c>
      <c r="P117" s="650"/>
      <c r="Q117" s="650"/>
      <c r="R117" s="108"/>
      <c r="S117" s="310"/>
      <c r="T117" s="108"/>
      <c r="U117" s="108"/>
      <c r="V117" s="310">
        <f t="shared" si="45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6"/>
        <v>0</v>
      </c>
      <c r="E118" s="305">
        <f t="shared" si="42"/>
        <v>0</v>
      </c>
      <c r="F118" s="623"/>
      <c r="G118" s="227"/>
      <c r="H118" s="623"/>
      <c r="I118" s="8"/>
      <c r="J118" s="305">
        <f t="shared" si="43"/>
        <v>0</v>
      </c>
      <c r="K118" s="623"/>
      <c r="L118" s="227"/>
      <c r="M118" s="623"/>
      <c r="N118" s="8"/>
      <c r="O118" s="305">
        <f t="shared" si="44"/>
        <v>0</v>
      </c>
      <c r="P118" s="646"/>
      <c r="Q118" s="646"/>
      <c r="R118" s="8"/>
      <c r="S118" s="310"/>
      <c r="T118" s="108"/>
      <c r="U118" s="108"/>
      <c r="V118" s="310">
        <f t="shared" si="45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6"/>
        <v>0</v>
      </c>
      <c r="E119" s="310">
        <f t="shared" si="42"/>
        <v>0</v>
      </c>
      <c r="F119" s="629"/>
      <c r="G119" s="227"/>
      <c r="H119" s="629"/>
      <c r="I119" s="108"/>
      <c r="J119" s="310">
        <f t="shared" si="43"/>
        <v>0</v>
      </c>
      <c r="K119" s="629"/>
      <c r="L119" s="227"/>
      <c r="M119" s="629"/>
      <c r="N119" s="108"/>
      <c r="O119" s="310">
        <f t="shared" si="44"/>
        <v>0</v>
      </c>
      <c r="P119" s="646"/>
      <c r="Q119" s="646"/>
      <c r="R119" s="8"/>
      <c r="S119" s="305"/>
      <c r="T119" s="98"/>
      <c r="U119" s="98"/>
      <c r="V119" s="312">
        <f t="shared" si="45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6"/>
        <v>17.88</v>
      </c>
      <c r="E120" s="310">
        <f t="shared" si="42"/>
        <v>17.88</v>
      </c>
      <c r="F120" s="629"/>
      <c r="G120" s="311"/>
      <c r="H120" s="629">
        <v>17.88</v>
      </c>
      <c r="I120" s="108"/>
      <c r="J120" s="310">
        <f t="shared" si="43"/>
        <v>0</v>
      </c>
      <c r="K120" s="629"/>
      <c r="L120" s="311"/>
      <c r="M120" s="629"/>
      <c r="N120" s="108"/>
      <c r="O120" s="310">
        <f t="shared" si="44"/>
        <v>0</v>
      </c>
      <c r="P120" s="650"/>
      <c r="Q120" s="650"/>
      <c r="R120" s="108"/>
      <c r="S120" s="310"/>
      <c r="T120" s="108"/>
      <c r="U120" s="108"/>
      <c r="V120" s="310">
        <f t="shared" si="45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6"/>
        <v>102</v>
      </c>
      <c r="E121" s="359">
        <f t="shared" si="42"/>
        <v>102</v>
      </c>
      <c r="F121" s="624"/>
      <c r="G121" s="247"/>
      <c r="H121" s="624">
        <v>102</v>
      </c>
      <c r="I121" s="246"/>
      <c r="J121" s="359">
        <f t="shared" si="43"/>
        <v>0</v>
      </c>
      <c r="K121" s="624"/>
      <c r="L121" s="247"/>
      <c r="M121" s="624"/>
      <c r="N121" s="246"/>
      <c r="O121" s="359">
        <f t="shared" si="44"/>
        <v>0</v>
      </c>
      <c r="P121" s="657"/>
      <c r="Q121" s="657"/>
      <c r="R121" s="247"/>
      <c r="S121" s="359"/>
      <c r="T121" s="246"/>
      <c r="U121" s="247"/>
      <c r="V121" s="364">
        <f t="shared" si="45"/>
        <v>0</v>
      </c>
      <c r="W121" s="405"/>
      <c r="X121" s="167"/>
      <c r="Y121" s="169"/>
      <c r="Z121" s="359">
        <f aca="true" t="shared" si="47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6"/>
        <v>0</v>
      </c>
      <c r="E122" s="359">
        <f t="shared" si="42"/>
        <v>0</v>
      </c>
      <c r="F122" s="624"/>
      <c r="G122" s="255"/>
      <c r="H122" s="624"/>
      <c r="I122" s="101"/>
      <c r="J122" s="359">
        <f t="shared" si="43"/>
        <v>0</v>
      </c>
      <c r="K122" s="624"/>
      <c r="L122" s="255"/>
      <c r="M122" s="624"/>
      <c r="N122" s="101"/>
      <c r="O122" s="359">
        <f t="shared" si="44"/>
        <v>0</v>
      </c>
      <c r="P122" s="658"/>
      <c r="Q122" s="658"/>
      <c r="R122" s="170"/>
      <c r="S122" s="359"/>
      <c r="T122" s="101"/>
      <c r="U122" s="170"/>
      <c r="V122" s="364">
        <f t="shared" si="45"/>
        <v>0</v>
      </c>
      <c r="W122" s="406"/>
      <c r="X122" s="60"/>
      <c r="Y122" s="61"/>
      <c r="Z122" s="359">
        <f t="shared" si="47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6"/>
        <v>0</v>
      </c>
      <c r="E123" s="367">
        <f t="shared" si="42"/>
        <v>0</v>
      </c>
      <c r="F123" s="618"/>
      <c r="G123" s="224"/>
      <c r="H123" s="618"/>
      <c r="I123" s="102"/>
      <c r="J123" s="367">
        <f t="shared" si="43"/>
        <v>0</v>
      </c>
      <c r="K123" s="618"/>
      <c r="L123" s="224"/>
      <c r="M123" s="618"/>
      <c r="N123" s="102"/>
      <c r="O123" s="367">
        <f t="shared" si="44"/>
        <v>0</v>
      </c>
      <c r="P123" s="654"/>
      <c r="Q123" s="654"/>
      <c r="R123" s="75"/>
      <c r="S123" s="367"/>
      <c r="T123" s="102"/>
      <c r="U123" s="75"/>
      <c r="V123" s="364">
        <f t="shared" si="45"/>
        <v>0</v>
      </c>
      <c r="W123" s="351"/>
      <c r="X123" s="75"/>
      <c r="Y123" s="90"/>
      <c r="Z123" s="367">
        <f t="shared" si="47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6"/>
        <v>0</v>
      </c>
      <c r="E124" s="359">
        <f t="shared" si="42"/>
        <v>0</v>
      </c>
      <c r="F124" s="624"/>
      <c r="G124" s="223"/>
      <c r="H124" s="624"/>
      <c r="I124" s="63"/>
      <c r="J124" s="359">
        <f t="shared" si="43"/>
        <v>0</v>
      </c>
      <c r="K124" s="624"/>
      <c r="L124" s="223"/>
      <c r="M124" s="624"/>
      <c r="N124" s="63"/>
      <c r="O124" s="359">
        <f t="shared" si="44"/>
        <v>0</v>
      </c>
      <c r="P124" s="659"/>
      <c r="Q124" s="659"/>
      <c r="R124" s="62"/>
      <c r="S124" s="359"/>
      <c r="T124" s="63"/>
      <c r="U124" s="62"/>
      <c r="V124" s="364">
        <f t="shared" si="45"/>
        <v>0</v>
      </c>
      <c r="W124" s="406"/>
      <c r="X124" s="62"/>
      <c r="Y124" s="76"/>
      <c r="Z124" s="359">
        <f t="shared" si="47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6"/>
        <v>0</v>
      </c>
      <c r="E125" s="367">
        <f t="shared" si="42"/>
        <v>0</v>
      </c>
      <c r="F125" s="618"/>
      <c r="G125" s="224"/>
      <c r="H125" s="618"/>
      <c r="I125" s="63"/>
      <c r="J125" s="367">
        <f t="shared" si="43"/>
        <v>0</v>
      </c>
      <c r="K125" s="618"/>
      <c r="L125" s="224"/>
      <c r="M125" s="618"/>
      <c r="N125" s="63"/>
      <c r="O125" s="367">
        <f t="shared" si="44"/>
        <v>0</v>
      </c>
      <c r="P125" s="659"/>
      <c r="Q125" s="659"/>
      <c r="R125" s="62"/>
      <c r="S125" s="367"/>
      <c r="T125" s="63"/>
      <c r="U125" s="62"/>
      <c r="V125" s="364">
        <f t="shared" si="45"/>
        <v>0</v>
      </c>
      <c r="W125" s="407"/>
      <c r="X125" s="62"/>
      <c r="Y125" s="76"/>
      <c r="Z125" s="367">
        <f t="shared" si="47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6"/>
        <v>0</v>
      </c>
      <c r="E126" s="359">
        <f t="shared" si="42"/>
        <v>0</v>
      </c>
      <c r="F126" s="624"/>
      <c r="G126" s="224"/>
      <c r="H126" s="624"/>
      <c r="I126" s="63"/>
      <c r="J126" s="359">
        <f t="shared" si="43"/>
        <v>0</v>
      </c>
      <c r="K126" s="624"/>
      <c r="L126" s="224"/>
      <c r="M126" s="624"/>
      <c r="N126" s="63"/>
      <c r="O126" s="359">
        <f t="shared" si="44"/>
        <v>0</v>
      </c>
      <c r="P126" s="659"/>
      <c r="Q126" s="659"/>
      <c r="R126" s="62"/>
      <c r="S126" s="359"/>
      <c r="T126" s="63"/>
      <c r="U126" s="62"/>
      <c r="V126" s="364">
        <f t="shared" si="45"/>
        <v>0</v>
      </c>
      <c r="W126" s="406"/>
      <c r="X126" s="62"/>
      <c r="Y126" s="76"/>
      <c r="Z126" s="359">
        <f t="shared" si="47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6"/>
        <v>0</v>
      </c>
      <c r="E127" s="367">
        <f t="shared" si="42"/>
        <v>0</v>
      </c>
      <c r="F127" s="618"/>
      <c r="G127" s="224"/>
      <c r="H127" s="618"/>
      <c r="I127" s="63"/>
      <c r="J127" s="367">
        <f t="shared" si="43"/>
        <v>0</v>
      </c>
      <c r="K127" s="618"/>
      <c r="L127" s="224"/>
      <c r="M127" s="618"/>
      <c r="N127" s="63"/>
      <c r="O127" s="367">
        <f t="shared" si="44"/>
        <v>0</v>
      </c>
      <c r="P127" s="659"/>
      <c r="Q127" s="659"/>
      <c r="R127" s="62"/>
      <c r="S127" s="367"/>
      <c r="T127" s="63"/>
      <c r="U127" s="62"/>
      <c r="V127" s="364">
        <f t="shared" si="45"/>
        <v>0</v>
      </c>
      <c r="W127" s="407"/>
      <c r="X127" s="62"/>
      <c r="Y127" s="76"/>
      <c r="Z127" s="367">
        <f t="shared" si="47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6"/>
        <v>0</v>
      </c>
      <c r="E128" s="359">
        <f aca="true" t="shared" si="48" ref="E128:E150">F128+H128</f>
        <v>0</v>
      </c>
      <c r="F128" s="624"/>
      <c r="G128" s="224"/>
      <c r="H128" s="624"/>
      <c r="I128" s="63"/>
      <c r="J128" s="359">
        <f aca="true" t="shared" si="49" ref="J128:J150">K128+M128</f>
        <v>0</v>
      </c>
      <c r="K128" s="624"/>
      <c r="L128" s="224"/>
      <c r="M128" s="624"/>
      <c r="N128" s="63"/>
      <c r="O128" s="359">
        <f t="shared" si="44"/>
        <v>0</v>
      </c>
      <c r="P128" s="659"/>
      <c r="Q128" s="659"/>
      <c r="R128" s="62"/>
      <c r="S128" s="359"/>
      <c r="T128" s="63"/>
      <c r="U128" s="62"/>
      <c r="V128" s="364">
        <f t="shared" si="45"/>
        <v>0</v>
      </c>
      <c r="W128" s="406"/>
      <c r="X128" s="62"/>
      <c r="Y128" s="76"/>
      <c r="Z128" s="359">
        <f t="shared" si="47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6"/>
        <v>0</v>
      </c>
      <c r="E129" s="367">
        <f t="shared" si="48"/>
        <v>0</v>
      </c>
      <c r="F129" s="618"/>
      <c r="G129" s="224"/>
      <c r="H129" s="618"/>
      <c r="I129" s="63"/>
      <c r="J129" s="367">
        <f t="shared" si="49"/>
        <v>0</v>
      </c>
      <c r="K129" s="618"/>
      <c r="L129" s="224"/>
      <c r="M129" s="618"/>
      <c r="N129" s="63"/>
      <c r="O129" s="367">
        <f t="shared" si="44"/>
        <v>0</v>
      </c>
      <c r="P129" s="659"/>
      <c r="Q129" s="659"/>
      <c r="R129" s="62"/>
      <c r="S129" s="367"/>
      <c r="T129" s="63"/>
      <c r="U129" s="62"/>
      <c r="V129" s="364">
        <f t="shared" si="45"/>
        <v>0</v>
      </c>
      <c r="W129" s="407"/>
      <c r="X129" s="62"/>
      <c r="Y129" s="76"/>
      <c r="Z129" s="367">
        <f t="shared" si="47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6"/>
        <v>0</v>
      </c>
      <c r="E130" s="313">
        <f t="shared" si="48"/>
        <v>0</v>
      </c>
      <c r="F130" s="616"/>
      <c r="G130" s="350"/>
      <c r="H130" s="616"/>
      <c r="I130" s="68"/>
      <c r="J130" s="313">
        <f t="shared" si="49"/>
        <v>0</v>
      </c>
      <c r="K130" s="616"/>
      <c r="L130" s="350"/>
      <c r="M130" s="616"/>
      <c r="N130" s="68"/>
      <c r="O130" s="313">
        <f t="shared" si="44"/>
        <v>0</v>
      </c>
      <c r="P130" s="656"/>
      <c r="Q130" s="656"/>
      <c r="R130" s="67"/>
      <c r="S130" s="313"/>
      <c r="T130" s="68"/>
      <c r="U130" s="67"/>
      <c r="V130" s="364">
        <f t="shared" si="45"/>
        <v>0</v>
      </c>
      <c r="W130" s="377"/>
      <c r="X130" s="67"/>
      <c r="Y130" s="272"/>
      <c r="Z130" s="313">
        <f t="shared" si="47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6"/>
        <v>0</v>
      </c>
      <c r="E131" s="305">
        <f t="shared" si="48"/>
        <v>0</v>
      </c>
      <c r="F131" s="623"/>
      <c r="G131" s="225"/>
      <c r="H131" s="623"/>
      <c r="I131" s="8"/>
      <c r="J131" s="305">
        <f t="shared" si="49"/>
        <v>0</v>
      </c>
      <c r="K131" s="623"/>
      <c r="L131" s="225"/>
      <c r="M131" s="623"/>
      <c r="N131" s="8"/>
      <c r="O131" s="305">
        <f t="shared" si="44"/>
        <v>0</v>
      </c>
      <c r="P131" s="646"/>
      <c r="Q131" s="646"/>
      <c r="R131" s="8"/>
      <c r="S131" s="305"/>
      <c r="T131" s="8"/>
      <c r="U131" s="8"/>
      <c r="V131" s="364">
        <f t="shared" si="45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6"/>
        <v>0</v>
      </c>
      <c r="E132" s="310">
        <f t="shared" si="48"/>
        <v>0</v>
      </c>
      <c r="F132" s="629"/>
      <c r="G132" s="229"/>
      <c r="H132" s="629"/>
      <c r="I132" s="108"/>
      <c r="J132" s="310">
        <f t="shared" si="49"/>
        <v>0</v>
      </c>
      <c r="K132" s="629"/>
      <c r="L132" s="229"/>
      <c r="M132" s="629"/>
      <c r="N132" s="108"/>
      <c r="O132" s="310">
        <f t="shared" si="44"/>
        <v>0</v>
      </c>
      <c r="P132" s="650"/>
      <c r="Q132" s="650"/>
      <c r="R132" s="108"/>
      <c r="S132" s="310"/>
      <c r="T132" s="108"/>
      <c r="U132" s="108"/>
      <c r="V132" s="364">
        <f t="shared" si="45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6"/>
        <v>23</v>
      </c>
      <c r="E133" s="387">
        <f t="shared" si="48"/>
        <v>23</v>
      </c>
      <c r="F133" s="387">
        <f>F135+F137+F139+F141+F143+F145+F147+F149</f>
        <v>23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9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50" ref="O133:Q134">O135+O137+O139+O141+O143+O145+O147+O149</f>
        <v>0</v>
      </c>
      <c r="P133" s="387">
        <f t="shared" si="50"/>
        <v>0</v>
      </c>
      <c r="Q133" s="387">
        <f t="shared" si="50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1" ref="V133:X134">V135+V137+V139+V141+V143+V145+V147+V149</f>
        <v>0</v>
      </c>
      <c r="W133" s="387">
        <f t="shared" si="51"/>
        <v>0</v>
      </c>
      <c r="X133" s="387">
        <f t="shared" si="51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6"/>
        <v>29.9</v>
      </c>
      <c r="E134" s="313">
        <f t="shared" si="48"/>
        <v>29.9</v>
      </c>
      <c r="F134" s="313">
        <f>F136+F138+F140+F142+F144+F146+F148+F150</f>
        <v>29.9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9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50"/>
        <v>0</v>
      </c>
      <c r="P134" s="313">
        <f t="shared" si="50"/>
        <v>0</v>
      </c>
      <c r="Q134" s="313">
        <f t="shared" si="50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1"/>
        <v>0</v>
      </c>
      <c r="W134" s="313">
        <f t="shared" si="51"/>
        <v>0</v>
      </c>
      <c r="X134" s="313">
        <f t="shared" si="51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6"/>
        <v>0</v>
      </c>
      <c r="E135" s="391">
        <f t="shared" si="48"/>
        <v>0</v>
      </c>
      <c r="F135" s="631"/>
      <c r="G135" s="392"/>
      <c r="H135" s="631"/>
      <c r="I135" s="392"/>
      <c r="J135" s="391">
        <f t="shared" si="49"/>
        <v>0</v>
      </c>
      <c r="K135" s="631"/>
      <c r="L135" s="392"/>
      <c r="M135" s="631"/>
      <c r="N135" s="392"/>
      <c r="O135" s="391">
        <f aca="true" t="shared" si="52" ref="O135:O150">P135+Q135</f>
        <v>0</v>
      </c>
      <c r="P135" s="631"/>
      <c r="Q135" s="631"/>
      <c r="R135" s="392"/>
      <c r="S135" s="391">
        <f aca="true" t="shared" si="53" ref="S135:S150">T135</f>
        <v>0</v>
      </c>
      <c r="T135" s="392"/>
      <c r="U135" s="392"/>
      <c r="V135" s="391">
        <f aca="true" t="shared" si="54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6"/>
        <v>0</v>
      </c>
      <c r="E136" s="359">
        <f t="shared" si="48"/>
        <v>0</v>
      </c>
      <c r="F136" s="624"/>
      <c r="G136" s="386"/>
      <c r="H136" s="624"/>
      <c r="I136" s="386"/>
      <c r="J136" s="359">
        <f t="shared" si="49"/>
        <v>0</v>
      </c>
      <c r="K136" s="624"/>
      <c r="L136" s="386"/>
      <c r="M136" s="624"/>
      <c r="N136" s="386"/>
      <c r="O136" s="359">
        <f t="shared" si="52"/>
        <v>0</v>
      </c>
      <c r="P136" s="632"/>
      <c r="Q136" s="632"/>
      <c r="R136" s="386"/>
      <c r="S136" s="359">
        <f t="shared" si="53"/>
        <v>0</v>
      </c>
      <c r="T136" s="386"/>
      <c r="U136" s="386"/>
      <c r="V136" s="359">
        <f t="shared" si="54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6"/>
        <v>0</v>
      </c>
      <c r="E137" s="388">
        <f t="shared" si="48"/>
        <v>0</v>
      </c>
      <c r="F137" s="632"/>
      <c r="G137" s="386"/>
      <c r="H137" s="632"/>
      <c r="I137" s="386"/>
      <c r="J137" s="388">
        <f t="shared" si="49"/>
        <v>0</v>
      </c>
      <c r="K137" s="632"/>
      <c r="L137" s="386"/>
      <c r="M137" s="632"/>
      <c r="N137" s="386"/>
      <c r="O137" s="388">
        <f t="shared" si="52"/>
        <v>0</v>
      </c>
      <c r="P137" s="632"/>
      <c r="Q137" s="632"/>
      <c r="R137" s="386"/>
      <c r="S137" s="388">
        <f t="shared" si="53"/>
        <v>0</v>
      </c>
      <c r="T137" s="386"/>
      <c r="U137" s="386"/>
      <c r="V137" s="388">
        <f t="shared" si="54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6"/>
        <v>0</v>
      </c>
      <c r="E138" s="359">
        <f t="shared" si="48"/>
        <v>0</v>
      </c>
      <c r="F138" s="624"/>
      <c r="G138" s="386"/>
      <c r="H138" s="624"/>
      <c r="I138" s="386"/>
      <c r="J138" s="359">
        <f t="shared" si="49"/>
        <v>0</v>
      </c>
      <c r="K138" s="624"/>
      <c r="L138" s="386"/>
      <c r="M138" s="624"/>
      <c r="N138" s="386"/>
      <c r="O138" s="359">
        <f t="shared" si="52"/>
        <v>0</v>
      </c>
      <c r="P138" s="632"/>
      <c r="Q138" s="632"/>
      <c r="R138" s="386"/>
      <c r="S138" s="359">
        <f t="shared" si="53"/>
        <v>0</v>
      </c>
      <c r="T138" s="386"/>
      <c r="U138" s="386"/>
      <c r="V138" s="359">
        <f t="shared" si="54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6"/>
        <v>0</v>
      </c>
      <c r="E139" s="388">
        <f t="shared" si="48"/>
        <v>0</v>
      </c>
      <c r="F139" s="632"/>
      <c r="G139" s="386"/>
      <c r="H139" s="632"/>
      <c r="I139" s="386"/>
      <c r="J139" s="388">
        <f t="shared" si="49"/>
        <v>0</v>
      </c>
      <c r="K139" s="632"/>
      <c r="L139" s="386"/>
      <c r="M139" s="632"/>
      <c r="N139" s="386"/>
      <c r="O139" s="388">
        <f t="shared" si="52"/>
        <v>0</v>
      </c>
      <c r="P139" s="632"/>
      <c r="Q139" s="632"/>
      <c r="R139" s="386"/>
      <c r="S139" s="388">
        <f t="shared" si="53"/>
        <v>0</v>
      </c>
      <c r="T139" s="386"/>
      <c r="U139" s="386"/>
      <c r="V139" s="388">
        <f t="shared" si="54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6"/>
        <v>0</v>
      </c>
      <c r="E140" s="359">
        <f t="shared" si="48"/>
        <v>0</v>
      </c>
      <c r="F140" s="624"/>
      <c r="G140" s="386"/>
      <c r="H140" s="624"/>
      <c r="I140" s="386"/>
      <c r="J140" s="359">
        <f t="shared" si="49"/>
        <v>0</v>
      </c>
      <c r="K140" s="624"/>
      <c r="L140" s="386"/>
      <c r="M140" s="624"/>
      <c r="N140" s="386"/>
      <c r="O140" s="359">
        <f t="shared" si="52"/>
        <v>0</v>
      </c>
      <c r="P140" s="632"/>
      <c r="Q140" s="632"/>
      <c r="R140" s="386"/>
      <c r="S140" s="359">
        <f t="shared" si="53"/>
        <v>0</v>
      </c>
      <c r="T140" s="386"/>
      <c r="U140" s="386"/>
      <c r="V140" s="359">
        <f t="shared" si="54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6"/>
        <v>0</v>
      </c>
      <c r="E141" s="388">
        <f t="shared" si="48"/>
        <v>0</v>
      </c>
      <c r="F141" s="632"/>
      <c r="G141" s="386"/>
      <c r="H141" s="632"/>
      <c r="I141" s="386"/>
      <c r="J141" s="388">
        <f t="shared" si="49"/>
        <v>0</v>
      </c>
      <c r="K141" s="673"/>
      <c r="L141" s="386"/>
      <c r="M141" s="632"/>
      <c r="N141" s="386"/>
      <c r="O141" s="388">
        <f t="shared" si="52"/>
        <v>0</v>
      </c>
      <c r="P141" s="632"/>
      <c r="Q141" s="632"/>
      <c r="R141" s="386"/>
      <c r="S141" s="388">
        <f t="shared" si="53"/>
        <v>0</v>
      </c>
      <c r="T141" s="386"/>
      <c r="U141" s="386"/>
      <c r="V141" s="388">
        <f t="shared" si="54"/>
        <v>0</v>
      </c>
      <c r="W141" s="409"/>
      <c r="X141" s="386"/>
      <c r="Y141" s="386"/>
      <c r="Z141" s="388">
        <f aca="true" t="shared" si="55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6"/>
        <v>0</v>
      </c>
      <c r="E142" s="359">
        <f t="shared" si="48"/>
        <v>0</v>
      </c>
      <c r="F142" s="624"/>
      <c r="G142" s="386"/>
      <c r="H142" s="624"/>
      <c r="I142" s="386"/>
      <c r="J142" s="359">
        <f t="shared" si="49"/>
        <v>0</v>
      </c>
      <c r="K142" s="624"/>
      <c r="L142" s="386"/>
      <c r="M142" s="624"/>
      <c r="N142" s="386"/>
      <c r="O142" s="359">
        <f t="shared" si="52"/>
        <v>0</v>
      </c>
      <c r="P142" s="632"/>
      <c r="Q142" s="632"/>
      <c r="R142" s="386"/>
      <c r="S142" s="359">
        <f t="shared" si="53"/>
        <v>0</v>
      </c>
      <c r="T142" s="386"/>
      <c r="U142" s="386"/>
      <c r="V142" s="359">
        <f t="shared" si="54"/>
        <v>0</v>
      </c>
      <c r="W142" s="406"/>
      <c r="X142" s="386"/>
      <c r="Y142" s="386"/>
      <c r="Z142" s="359">
        <f t="shared" si="55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6"/>
        <v>23</v>
      </c>
      <c r="E143" s="388">
        <f t="shared" si="48"/>
        <v>23</v>
      </c>
      <c r="F143" s="632" t="s">
        <v>103</v>
      </c>
      <c r="G143" s="386"/>
      <c r="H143" s="632"/>
      <c r="I143" s="386"/>
      <c r="J143" s="388">
        <f t="shared" si="49"/>
        <v>0</v>
      </c>
      <c r="K143" s="673"/>
      <c r="L143" s="386"/>
      <c r="M143" s="632"/>
      <c r="N143" s="386"/>
      <c r="O143" s="388">
        <f t="shared" si="52"/>
        <v>0</v>
      </c>
      <c r="P143" s="632"/>
      <c r="Q143" s="632"/>
      <c r="R143" s="386"/>
      <c r="S143" s="388">
        <f t="shared" si="53"/>
        <v>0</v>
      </c>
      <c r="T143" s="386"/>
      <c r="U143" s="386"/>
      <c r="V143" s="388">
        <f t="shared" si="54"/>
        <v>0</v>
      </c>
      <c r="W143" s="409"/>
      <c r="X143" s="386"/>
      <c r="Y143" s="386"/>
      <c r="Z143" s="388">
        <f t="shared" si="55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6"/>
        <v>29.9</v>
      </c>
      <c r="E144" s="359">
        <f t="shared" si="48"/>
        <v>29.9</v>
      </c>
      <c r="F144" s="624">
        <v>29.9</v>
      </c>
      <c r="G144" s="386"/>
      <c r="H144" s="624"/>
      <c r="I144" s="386"/>
      <c r="J144" s="359">
        <f t="shared" si="49"/>
        <v>0</v>
      </c>
      <c r="K144" s="624"/>
      <c r="L144" s="386"/>
      <c r="M144" s="624"/>
      <c r="N144" s="386"/>
      <c r="O144" s="359">
        <f t="shared" si="52"/>
        <v>0</v>
      </c>
      <c r="P144" s="632"/>
      <c r="Q144" s="632"/>
      <c r="R144" s="386"/>
      <c r="S144" s="359">
        <f t="shared" si="53"/>
        <v>0</v>
      </c>
      <c r="T144" s="386"/>
      <c r="U144" s="386"/>
      <c r="V144" s="359">
        <f t="shared" si="54"/>
        <v>0</v>
      </c>
      <c r="W144" s="406"/>
      <c r="X144" s="386"/>
      <c r="Y144" s="386"/>
      <c r="Z144" s="359">
        <f t="shared" si="55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6"/>
        <v>0</v>
      </c>
      <c r="E145" s="388">
        <f t="shared" si="48"/>
        <v>0</v>
      </c>
      <c r="F145" s="632"/>
      <c r="G145" s="386"/>
      <c r="H145" s="632"/>
      <c r="I145" s="386"/>
      <c r="J145" s="388">
        <f t="shared" si="49"/>
        <v>0</v>
      </c>
      <c r="K145" s="673"/>
      <c r="L145" s="386"/>
      <c r="M145" s="632"/>
      <c r="N145" s="386"/>
      <c r="O145" s="388">
        <f t="shared" si="52"/>
        <v>0</v>
      </c>
      <c r="P145" s="632"/>
      <c r="Q145" s="632"/>
      <c r="R145" s="386"/>
      <c r="S145" s="388">
        <f t="shared" si="53"/>
        <v>0</v>
      </c>
      <c r="T145" s="386"/>
      <c r="U145" s="386"/>
      <c r="V145" s="388">
        <f t="shared" si="54"/>
        <v>0</v>
      </c>
      <c r="W145" s="409"/>
      <c r="X145" s="386"/>
      <c r="Y145" s="386"/>
      <c r="Z145" s="388">
        <f t="shared" si="55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6"/>
        <v>0</v>
      </c>
      <c r="E146" s="359">
        <f t="shared" si="48"/>
        <v>0</v>
      </c>
      <c r="F146" s="624"/>
      <c r="G146" s="386"/>
      <c r="H146" s="624"/>
      <c r="I146" s="386"/>
      <c r="J146" s="359">
        <f t="shared" si="49"/>
        <v>0</v>
      </c>
      <c r="K146" s="624"/>
      <c r="L146" s="386"/>
      <c r="M146" s="624"/>
      <c r="N146" s="386"/>
      <c r="O146" s="359">
        <f t="shared" si="52"/>
        <v>0</v>
      </c>
      <c r="P146" s="632"/>
      <c r="Q146" s="632"/>
      <c r="R146" s="386"/>
      <c r="S146" s="359">
        <f t="shared" si="53"/>
        <v>0</v>
      </c>
      <c r="T146" s="386"/>
      <c r="U146" s="386"/>
      <c r="V146" s="359">
        <f t="shared" si="54"/>
        <v>0</v>
      </c>
      <c r="W146" s="406"/>
      <c r="X146" s="386"/>
      <c r="Y146" s="386"/>
      <c r="Z146" s="359">
        <f t="shared" si="55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6"/>
        <v>0</v>
      </c>
      <c r="E147" s="388">
        <f t="shared" si="48"/>
        <v>0</v>
      </c>
      <c r="F147" s="632"/>
      <c r="G147" s="386"/>
      <c r="H147" s="632"/>
      <c r="I147" s="386"/>
      <c r="J147" s="388">
        <f t="shared" si="49"/>
        <v>0</v>
      </c>
      <c r="K147" s="673"/>
      <c r="L147" s="386"/>
      <c r="M147" s="632"/>
      <c r="N147" s="386"/>
      <c r="O147" s="388">
        <f t="shared" si="52"/>
        <v>0</v>
      </c>
      <c r="P147" s="632"/>
      <c r="Q147" s="632"/>
      <c r="R147" s="386"/>
      <c r="S147" s="388">
        <f t="shared" si="53"/>
        <v>0</v>
      </c>
      <c r="T147" s="386"/>
      <c r="U147" s="386"/>
      <c r="V147" s="388">
        <f t="shared" si="54"/>
        <v>0</v>
      </c>
      <c r="W147" s="409"/>
      <c r="X147" s="386"/>
      <c r="Y147" s="386"/>
      <c r="Z147" s="388">
        <f t="shared" si="55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6"/>
        <v>0</v>
      </c>
      <c r="E148" s="359">
        <f t="shared" si="48"/>
        <v>0</v>
      </c>
      <c r="F148" s="624"/>
      <c r="G148" s="386"/>
      <c r="H148" s="624"/>
      <c r="I148" s="386"/>
      <c r="J148" s="359">
        <f t="shared" si="49"/>
        <v>0</v>
      </c>
      <c r="K148" s="624"/>
      <c r="L148" s="386"/>
      <c r="M148" s="624"/>
      <c r="N148" s="386"/>
      <c r="O148" s="359">
        <f t="shared" si="52"/>
        <v>0</v>
      </c>
      <c r="P148" s="632"/>
      <c r="Q148" s="632"/>
      <c r="R148" s="386"/>
      <c r="S148" s="359">
        <f t="shared" si="53"/>
        <v>0</v>
      </c>
      <c r="T148" s="386"/>
      <c r="U148" s="386"/>
      <c r="V148" s="359">
        <f t="shared" si="54"/>
        <v>0</v>
      </c>
      <c r="W148" s="406"/>
      <c r="X148" s="386"/>
      <c r="Y148" s="386"/>
      <c r="Z148" s="359">
        <f t="shared" si="55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6"/>
        <v>0</v>
      </c>
      <c r="E149" s="388">
        <f t="shared" si="48"/>
        <v>0</v>
      </c>
      <c r="F149" s="632"/>
      <c r="G149" s="386"/>
      <c r="H149" s="632"/>
      <c r="I149" s="386"/>
      <c r="J149" s="388">
        <f t="shared" si="49"/>
        <v>0</v>
      </c>
      <c r="K149" s="632"/>
      <c r="L149" s="386"/>
      <c r="M149" s="632"/>
      <c r="N149" s="386"/>
      <c r="O149" s="388">
        <f t="shared" si="52"/>
        <v>0</v>
      </c>
      <c r="P149" s="632"/>
      <c r="Q149" s="632"/>
      <c r="R149" s="386"/>
      <c r="S149" s="388">
        <f t="shared" si="53"/>
        <v>0</v>
      </c>
      <c r="T149" s="386"/>
      <c r="U149" s="386"/>
      <c r="V149" s="388">
        <f t="shared" si="54"/>
        <v>0</v>
      </c>
      <c r="W149" s="409"/>
      <c r="X149" s="386"/>
      <c r="Y149" s="386"/>
      <c r="Z149" s="388">
        <f t="shared" si="55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6"/>
        <v>0</v>
      </c>
      <c r="E150" s="313">
        <f t="shared" si="48"/>
        <v>0</v>
      </c>
      <c r="F150" s="616"/>
      <c r="G150" s="389"/>
      <c r="H150" s="616"/>
      <c r="I150" s="389"/>
      <c r="J150" s="313">
        <f t="shared" si="49"/>
        <v>0</v>
      </c>
      <c r="K150" s="616"/>
      <c r="L150" s="389"/>
      <c r="M150" s="616"/>
      <c r="N150" s="389"/>
      <c r="O150" s="313">
        <f t="shared" si="52"/>
        <v>0</v>
      </c>
      <c r="P150" s="660"/>
      <c r="Q150" s="660"/>
      <c r="R150" s="389"/>
      <c r="S150" s="313">
        <f t="shared" si="53"/>
        <v>0</v>
      </c>
      <c r="T150" s="389"/>
      <c r="U150" s="389"/>
      <c r="V150" s="313">
        <f t="shared" si="54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274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130"/>
    </row>
  </sheetData>
  <sheetProtection/>
  <mergeCells count="13">
    <mergeCell ref="E15:I15"/>
    <mergeCell ref="J15:N15"/>
    <mergeCell ref="W2:AB2"/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1">
      <selection activeCell="B32" sqref="B32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235</v>
      </c>
      <c r="O2" s="2" t="s">
        <v>237</v>
      </c>
      <c r="P2" s="4" t="s">
        <v>236</v>
      </c>
      <c r="Q2" s="369"/>
    </row>
    <row r="3" spans="2:17" ht="15.75">
      <c r="B3" s="1" t="s">
        <v>242</v>
      </c>
      <c r="O3" s="1" t="s">
        <v>243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0" t="s">
        <v>241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2" t="s">
        <v>232</v>
      </c>
      <c r="P11" s="782"/>
      <c r="Q11" s="782"/>
      <c r="R11" s="782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57" t="s">
        <v>156</v>
      </c>
      <c r="F12" s="758"/>
      <c r="G12" s="758"/>
      <c r="H12" s="758"/>
      <c r="I12" s="758"/>
      <c r="J12" s="758"/>
      <c r="K12" s="758"/>
      <c r="L12" s="758"/>
      <c r="M12" s="758"/>
      <c r="N12" s="758"/>
      <c r="O12" s="773" t="s">
        <v>153</v>
      </c>
      <c r="P12" s="774"/>
      <c r="Q12" s="775"/>
      <c r="R12" s="773" t="s">
        <v>4</v>
      </c>
      <c r="S12" s="775"/>
    </row>
    <row r="13" spans="1:19" ht="96" customHeight="1" thickBot="1">
      <c r="A13" s="261"/>
      <c r="B13" s="146"/>
      <c r="C13" s="146"/>
      <c r="D13" s="186" t="s">
        <v>3</v>
      </c>
      <c r="E13" s="779" t="s">
        <v>158</v>
      </c>
      <c r="F13" s="780"/>
      <c r="G13" s="781"/>
      <c r="H13" s="779" t="s">
        <v>159</v>
      </c>
      <c r="I13" s="780"/>
      <c r="J13" s="781"/>
      <c r="K13" s="779" t="s">
        <v>160</v>
      </c>
      <c r="L13" s="780"/>
      <c r="M13" s="779" t="s">
        <v>155</v>
      </c>
      <c r="N13" s="780"/>
      <c r="O13" s="776"/>
      <c r="P13" s="777"/>
      <c r="Q13" s="778"/>
      <c r="R13" s="776"/>
      <c r="S13" s="778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267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/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/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161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162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163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164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165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166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167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168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169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170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171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172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173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174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175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176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177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178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179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180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181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182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183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184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185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186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187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188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189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190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191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192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193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194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195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196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197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198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199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200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201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202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203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204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205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206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207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208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209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210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211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212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213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214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215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216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217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218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219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220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221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222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223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224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225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226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227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228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229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231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230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238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Кутлху</cp:lastModifiedBy>
  <cp:lastPrinted>2009-01-28T09:10:00Z</cp:lastPrinted>
  <dcterms:created xsi:type="dcterms:W3CDTF">2005-05-31T10:39:11Z</dcterms:created>
  <dcterms:modified xsi:type="dcterms:W3CDTF">2013-06-17T10:52:19Z</dcterms:modified>
  <cp:category/>
  <cp:version/>
  <cp:contentType/>
  <cp:contentStatus/>
</cp:coreProperties>
</file>